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24226"/>
  <mc:AlternateContent xmlns:mc="http://schemas.openxmlformats.org/markup-compatibility/2006">
    <mc:Choice Requires="x15">
      <x15ac:absPath xmlns:x15ac="http://schemas.microsoft.com/office/spreadsheetml/2010/11/ac" url="C:\Users\bkapper\Desktop\Budget Templates\"/>
    </mc:Choice>
  </mc:AlternateContent>
  <xr:revisionPtr revIDLastSave="0" documentId="8_{C663C942-1B1F-4987-8170-2ABB74D3C6D7}" xr6:coauthVersionLast="36" xr6:coauthVersionMax="36" xr10:uidLastSave="{00000000-0000-0000-0000-000000000000}"/>
  <bookViews>
    <workbookView xWindow="0" yWindow="1845" windowWidth="22005" windowHeight="11715" xr2:uid="{00000000-000D-0000-FFFF-FFFF00000000}"/>
  </bookViews>
  <sheets>
    <sheet name="Budget" sheetId="77" r:id="rId1"/>
    <sheet name="BUDGET INFO" sheetId="78" r:id="rId2"/>
  </sheets>
  <externalReferences>
    <externalReference r:id="rId3"/>
    <externalReference r:id="rId4"/>
  </externalReferences>
  <definedNames>
    <definedName name="_xlnm.Print_Area" localSheetId="0">Budget!$A$1:$G$93</definedName>
    <definedName name="Print_Area_MI">#REF!</definedName>
    <definedName name="Print_Titles_MI">'[1]FACE-AA'!#REF!</definedName>
  </definedNames>
  <calcPr calcId="191029"/>
</workbook>
</file>

<file path=xl/calcChain.xml><?xml version="1.0" encoding="utf-8"?>
<calcChain xmlns="http://schemas.openxmlformats.org/spreadsheetml/2006/main">
  <c r="F92" i="77" l="1"/>
  <c r="A37" i="78" l="1"/>
  <c r="A36" i="78"/>
  <c r="A35" i="78"/>
  <c r="A34" i="78"/>
  <c r="A33" i="78"/>
  <c r="A32" i="78"/>
  <c r="A31" i="78"/>
  <c r="A30" i="78"/>
  <c r="F82" i="77" l="1"/>
  <c r="H82" i="77" l="1"/>
  <c r="G80" i="77"/>
  <c r="C32" i="77" l="1"/>
  <c r="C28" i="77"/>
  <c r="C24" i="77"/>
  <c r="C20" i="77"/>
  <c r="C16" i="77"/>
  <c r="C12" i="77"/>
  <c r="F31" i="77" l="1"/>
  <c r="F27" i="77"/>
  <c r="F23" i="77"/>
  <c r="F19" i="77"/>
  <c r="F15" i="77"/>
  <c r="F11" i="77"/>
  <c r="F12" i="77" s="1"/>
  <c r="F88" i="77" l="1"/>
  <c r="F68" i="77"/>
  <c r="F61" i="77"/>
  <c r="F54" i="77"/>
  <c r="G86" i="77"/>
  <c r="G85" i="77"/>
  <c r="H88" i="77" s="1"/>
  <c r="G75" i="77"/>
  <c r="G71" i="77"/>
  <c r="G64" i="77"/>
  <c r="G59" i="77"/>
  <c r="G58" i="77"/>
  <c r="G57" i="77"/>
  <c r="G52" i="77"/>
  <c r="H54" i="77" s="1"/>
  <c r="F48" i="77"/>
  <c r="G46" i="77"/>
  <c r="H48" i="77" s="1"/>
  <c r="F43" i="77"/>
  <c r="H61" i="77" l="1"/>
  <c r="C35" i="77"/>
  <c r="J26" i="77" l="1"/>
  <c r="J23" i="77"/>
  <c r="K26" i="77" l="1"/>
  <c r="K23" i="77"/>
  <c r="K20" i="77"/>
  <c r="K16" i="77"/>
  <c r="K28" i="77" l="1"/>
  <c r="K29" i="77" s="1"/>
  <c r="K27" i="77"/>
  <c r="F35" i="77" l="1"/>
  <c r="K30" i="77"/>
  <c r="K31" i="77" s="1"/>
  <c r="G66" i="77"/>
  <c r="G65" i="77" l="1"/>
  <c r="H68" i="77" s="1"/>
  <c r="G74" i="77"/>
  <c r="G73" i="77"/>
  <c r="G72" i="77"/>
  <c r="G41" i="77"/>
  <c r="G40" i="77"/>
  <c r="H43" i="77" s="1"/>
  <c r="H77" i="77" l="1"/>
  <c r="F24" i="77"/>
  <c r="F77" i="77"/>
  <c r="F32" i="77" l="1"/>
  <c r="F33" i="77" s="1"/>
  <c r="F13" i="77"/>
  <c r="H13" i="77" s="1"/>
  <c r="G15" i="77"/>
  <c r="G11" i="77"/>
  <c r="F20" i="77"/>
  <c r="F21" i="77" s="1"/>
  <c r="G19" i="77"/>
  <c r="F16" i="77"/>
  <c r="G16" i="77" s="1"/>
  <c r="G54" i="77"/>
  <c r="G61" i="77"/>
  <c r="G43" i="77"/>
  <c r="G68" i="77"/>
  <c r="G88" i="77"/>
  <c r="G77" i="77"/>
  <c r="F25" i="77"/>
  <c r="G23" i="77"/>
  <c r="G48" i="77"/>
  <c r="G12" i="77"/>
  <c r="H33" i="77" l="1"/>
  <c r="F28" i="77"/>
  <c r="F29" i="77" s="1"/>
  <c r="G31" i="77"/>
  <c r="G17" i="77"/>
  <c r="G32" i="77"/>
  <c r="G27" i="77"/>
  <c r="G24" i="77"/>
  <c r="G25" i="77" s="1"/>
  <c r="H25" i="77"/>
  <c r="F17" i="77"/>
  <c r="H17" i="77" s="1"/>
  <c r="G13" i="77"/>
  <c r="H35" i="77" l="1"/>
  <c r="F36" i="77"/>
  <c r="F37" i="77" s="1"/>
  <c r="G33" i="77"/>
  <c r="G28" i="77"/>
  <c r="G29" i="77" s="1"/>
  <c r="H29" i="77"/>
  <c r="G35" i="77"/>
  <c r="G20" i="77"/>
  <c r="H21" i="77"/>
  <c r="H36" i="77" l="1"/>
  <c r="H37" i="77" s="1"/>
  <c r="G37" i="77"/>
  <c r="G36" i="77"/>
  <c r="G21" i="77"/>
  <c r="H90" i="77"/>
  <c r="H91" i="77" s="1"/>
  <c r="H92" i="77" s="1"/>
  <c r="G82" i="77"/>
  <c r="F90" i="77"/>
  <c r="H93" i="77" l="1"/>
  <c r="F91" i="77"/>
  <c r="G91" i="77" s="1"/>
  <c r="G90" i="77"/>
  <c r="G92" i="77"/>
  <c r="F93" i="77" l="1"/>
  <c r="F96" i="77" l="1"/>
  <c r="F97" i="77" s="1"/>
  <c r="F98" i="77" s="1"/>
  <c r="G93" i="77"/>
</calcChain>
</file>

<file path=xl/sharedStrings.xml><?xml version="1.0" encoding="utf-8"?>
<sst xmlns="http://schemas.openxmlformats.org/spreadsheetml/2006/main" count="174" uniqueCount="128">
  <si>
    <t>TOTALS</t>
  </si>
  <si>
    <t>Personnel</t>
  </si>
  <si>
    <t>Role</t>
  </si>
  <si>
    <t>Year 1</t>
  </si>
  <si>
    <t>Name</t>
  </si>
  <si>
    <t>Salary</t>
  </si>
  <si>
    <t>Fringe</t>
  </si>
  <si>
    <t>Total FTE</t>
  </si>
  <si>
    <t>Total</t>
  </si>
  <si>
    <t>Base for Indirect Calculation</t>
  </si>
  <si>
    <t>Sub Equipment</t>
  </si>
  <si>
    <t>PI</t>
  </si>
  <si>
    <t>Total Sal</t>
  </si>
  <si>
    <t xml:space="preserve"> </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</si>
  <si>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</si>
  <si>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</si>
  <si>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</si>
  <si>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</si>
  <si>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</si>
  <si>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</si>
  <si>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</si>
  <si>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</si>
  <si>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</si>
  <si>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</si>
  <si>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</si>
  <si>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</si>
  <si>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</si>
  <si>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</si>
  <si>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</si>
  <si>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</si>
  <si>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Agency #1 less than $25,000</t>
  </si>
  <si>
    <t>Agency #1 more than $25,000</t>
  </si>
  <si>
    <t>ITEMS TO BUDGET ON GRANT PROPOSALS</t>
  </si>
  <si>
    <t>PERSONNEL</t>
  </si>
  <si>
    <t>SUPPLIES</t>
  </si>
  <si>
    <t>OTHER DIRECT COSTS</t>
  </si>
  <si>
    <t>Printing &amp; Reproduction</t>
  </si>
  <si>
    <t>According to grant needs</t>
  </si>
  <si>
    <t>If a grad assistant is being budgeted, tuition will also be budgeted</t>
  </si>
  <si>
    <t>office supplies, general computer software, computer supplies, subscriptions, and membership dues.</t>
  </si>
  <si>
    <t>NOTES:</t>
  </si>
  <si>
    <t>Faculty (9, 10, and 12 month)</t>
  </si>
  <si>
    <t>COM Clinical Faculty</t>
  </si>
  <si>
    <t>Exempt TEAMS/USPS</t>
  </si>
  <si>
    <t>Non-Exempt TEAMS/USPS</t>
  </si>
  <si>
    <t>Student OPS/Federal Work Study</t>
  </si>
  <si>
    <t>Other OPS/Temporary Faculty</t>
  </si>
  <si>
    <t>TOTAL DIRECT COSTS</t>
  </si>
  <si>
    <t>TOTAL PROJECT COST</t>
  </si>
  <si>
    <t>Fringe Rate</t>
  </si>
  <si>
    <t>According to travel needs related to the proposal</t>
  </si>
  <si>
    <t>Internal Budget</t>
  </si>
  <si>
    <t>Programmer Effort</t>
  </si>
  <si>
    <t>FRINGE and TUITION RATES</t>
  </si>
  <si>
    <t>effort by a 3% variance without a justification or agency approval (should that be required).</t>
  </si>
  <si>
    <t>Fee Rate</t>
  </si>
  <si>
    <t>Housestaff</t>
  </si>
  <si>
    <t>Post Doc Associates/Graduate Assistants</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</si>
  <si>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</si>
  <si>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</si>
  <si>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</si>
  <si>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</si>
  <si>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</si>
  <si>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</si>
  <si>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</si>
  <si>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</si>
  <si>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</si>
  <si>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</si>
  <si>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</si>
  <si>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</si>
  <si>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</si>
  <si>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</si>
  <si>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</si>
  <si>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</si>
  <si>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</si>
  <si>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This must be inflated by 5% each year for a multiple year budget</t>
  </si>
  <si>
    <t>Workstation Support Costs</t>
  </si>
  <si>
    <t>Calculated by multiplying the % effort by the personnel within our department computer needs listed below:</t>
  </si>
  <si>
    <r>
      <t>Unless otherwise stated in the guidelines, salaries are inflated 3</t>
    </r>
    <r>
      <rPr>
        <b/>
        <sz val="12"/>
        <rFont val="Arial"/>
        <family val="2"/>
      </rPr>
      <t>%</t>
    </r>
    <r>
      <rPr>
        <sz val="12"/>
        <rFont val="Arial"/>
        <family val="2"/>
      </rPr>
      <t xml:space="preserve"> each year to account for raises</t>
    </r>
  </si>
  <si>
    <t xml:space="preserve">sources. </t>
  </si>
  <si>
    <t>Actual</t>
  </si>
  <si>
    <t>Total Salary</t>
  </si>
  <si>
    <t>Cap</t>
  </si>
  <si>
    <t>Direct Charge Salary</t>
  </si>
  <si>
    <t>OTC Salary</t>
  </si>
  <si>
    <t>NIH Committed Effort</t>
  </si>
  <si>
    <t>Difference</t>
  </si>
  <si>
    <t>Over the Cap %</t>
  </si>
  <si>
    <t>Direct % to Grant</t>
  </si>
  <si>
    <t xml:space="preserve">Departmental Use Only </t>
  </si>
  <si>
    <t>- FTE for personnel should be as accurate as possible.  New Faculty Assignment reporting and Effort Reporting guidelines restrict the ability to adjust</t>
  </si>
  <si>
    <t>Laptop - $720/yr ($180/quarter)</t>
  </si>
  <si>
    <t>Desktop - $480/yr ($120/quarter)</t>
  </si>
  <si>
    <t>Example: Each HOBI/ICHP employee listed on the budget times workstation support rate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</si>
  <si>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</si>
  <si>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</si>
  <si>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 xml:space="preserve">Contact Deepa Ranka to determine programmer name and FTE required </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</si>
  <si>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</si>
  <si>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If your proposal will have an IRB associated with it, be sure the title of the proposal will be the same as the IRB submission, if awarded. DSP will not issue</t>
  </si>
  <si>
    <t>https://research.ufl.edu/dsp/proposals/budgeting.html</t>
  </si>
  <si>
    <t>Additional information on budgeting can be found on the DSP website at:</t>
  </si>
  <si>
    <t>(Name)</t>
  </si>
  <si>
    <t>Current PCORI salary cap is $200,000 but entire salary must be budgeted per COM guidelines</t>
  </si>
  <si>
    <t>Goal</t>
  </si>
  <si>
    <t>(Under) / Over</t>
  </si>
  <si>
    <t>Direct</t>
  </si>
  <si>
    <t>Indirect</t>
  </si>
  <si>
    <t>Template for over the cap (effort, actual salary and cap) will need to be verified and updated as needed</t>
  </si>
  <si>
    <t>Equipment (&gt;$5,000)</t>
  </si>
  <si>
    <t xml:space="preserve">Name </t>
  </si>
  <si>
    <t>Indirect Cost (52.2%)</t>
  </si>
  <si>
    <t>6 Month</t>
  </si>
  <si>
    <t>FY21-22 Fringe</t>
  </si>
  <si>
    <t>Pooled Fringe Rates: Effective July 1, 2021</t>
  </si>
  <si>
    <t>Publications</t>
  </si>
  <si>
    <t>Sub Publications</t>
  </si>
  <si>
    <t>FY22-23 Fringe</t>
  </si>
  <si>
    <t>Current NIH salary cap is $203,700 but entire salary must be budgeted per COM guidelines</t>
  </si>
  <si>
    <t>Base Salary</t>
  </si>
  <si>
    <t>OneFlorida+ Clinical Research Network</t>
  </si>
  <si>
    <t>Contact the Program Director via email at OneFloridaOperations@health.ufl.edu for information and pricing</t>
  </si>
  <si>
    <t>Clinical or Interventional Needs</t>
  </si>
  <si>
    <t>Contact Brittney Roth Manning to discuss coordinator support, current clinical and interventional budgeting, or consultation on implentation</t>
  </si>
  <si>
    <t>Regulatory and IRB Support</t>
  </si>
  <si>
    <t>2022-2023 Tuition Rate</t>
  </si>
  <si>
    <t>$935/credit hour</t>
  </si>
  <si>
    <t>For .25 to .74 FTE (9 hrs Fall, 9 hrs Spring, 6 hrs Summer) = $15,769</t>
  </si>
  <si>
    <t>$175.39/credit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</si>
</sst>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0"/>
    <numFmt numFmtId="168" formatCode="#,##0.0000_);\(#,##0.0000\)"/>
    <numFmt numFmtId="169" formatCode="0.000%"/>
  </numFmts>
  <fonts count="18"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b/>
      <sz val="12"/>
      <name val="Arial"/>
      <family val="2"/>
    </font>
    <font>
      <sz val="10"/>
      <name val="Arial"/>
      <family val="2"/>
    </font>
    <font>
      <sz val="10"/>
      <name val="MS Sans Serif"/>
      <family val="2"/>
    </font>
    <font>
      <b/>
      <sz val="10"/>
      <name val="MS Sans Serif"/>
      <family val="2"/>
    </font>
    <font>
      <b/>
      <u/>
      <sz val="10"/>
      <name val="Arial"/>
      <family val="2"/>
    </font>
    <font>
      <sz val="12"/>
      <name val="Arial"/>
      <family val="2"/>
    </font>
    <font>
      <u/>
      <sz val="10"/>
      <name val="Arial"/>
      <family val="2"/>
    </font>
    <font>
      <sz val="10"/>
      <color indexed="12"/>
      <name val="Arial"/>
      <family val="2"/>
    </font>
    <font>
      <sz val="9"/>
      <name val="Arial"/>
      <family val="2"/>
    </font>
    <font>
      <sz val="14"/>
      <name val="Arial"/>
      <family val="2"/>
    </font>
    <font>
      <u/>
      <sz val="10"/>
      <color theme="10"/>
      <name val="Arial"/>
      <family val="2"/>
    </font>
    <font>
      <b/>
      <sz val="16"/>
      <name val="Arial"/>
      <family val="2"/>
    </font>
  </fonts>
  <fills count="11">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s>
  <borders count="2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6" fillId="0" borderId="0" applyNumberFormat="0" applyFill="0" applyBorder="0" applyAlignment="0" applyProtection="0"/>
  </cellStyleXfs>
  <cellXfs count="149">
    <xf numFmtId="0" fontId="0" fillId="0" borderId="0" xfId="0"/>
    <xf numFmtId="0" fontId="2" fillId="0" borderId="0" xfId="0" applyFont="1" applyFill="1"/>
    <xf numFmtId="165" fontId="7" fillId="0" borderId="3" xfId="2" applyNumberFormat="1" applyFont="1" applyFill="1" applyBorder="1"/>
    <xf numFmtId="165" fontId="7" fillId="0" borderId="0" xfId="2" applyNumberFormat="1" applyFont="1" applyFill="1" applyBorder="1"/>
    <xf numFmtId="0" fontId="10" fillId="0" borderId="4" xfId="0" applyFont="1" applyFill="1" applyBorder="1"/>
    <xf numFmtId="0" fontId="7" fillId="0" borderId="6" xfId="0" applyFont="1" applyFill="1" applyBorder="1"/>
    <xf numFmtId="0" fontId="7" fillId="0" borderId="0" xfId="0" applyFont="1" applyFill="1" applyBorder="1"/>
    <xf numFmtId="0" fontId="2" fillId="0" borderId="0" xfId="0" applyFont="1" applyFill="1" applyBorder="1"/>
    <xf numFmtId="165" fontId="2" fillId="0" borderId="0" xfId="0" applyNumberFormat="1" applyFont="1" applyFill="1" applyBorder="1"/>
    <xf numFmtId="165" fontId="2" fillId="0" borderId="3" xfId="0" applyNumberFormat="1" applyFont="1" applyFill="1" applyBorder="1"/>
    <xf numFmtId="0" fontId="2" fillId="0" borderId="1" xfId="0" applyFont="1" applyFill="1" applyBorder="1"/>
    <xf numFmtId="165" fontId="2" fillId="0" borderId="1" xfId="0" applyNumberFormat="1" applyFont="1" applyFill="1" applyBorder="1"/>
    <xf numFmtId="165" fontId="2" fillId="0" borderId="1" xfId="2" applyNumberFormat="1" applyFont="1" applyFill="1" applyBorder="1"/>
    <xf numFmtId="165" fontId="2" fillId="0" borderId="8" xfId="2" applyNumberFormat="1" applyFont="1" applyFill="1" applyBorder="1"/>
    <xf numFmtId="165" fontId="2" fillId="0" borderId="0" xfId="0" applyNumberFormat="1" applyFont="1" applyFill="1"/>
    <xf numFmtId="165" fontId="2" fillId="0" borderId="9" xfId="0" applyNumberFormat="1" applyFont="1" applyFill="1" applyBorder="1"/>
    <xf numFmtId="165" fontId="2" fillId="0" borderId="10" xfId="0" applyNumberFormat="1" applyFont="1" applyFill="1" applyBorder="1"/>
    <xf numFmtId="165" fontId="2" fillId="0" borderId="11" xfId="0" applyNumberFormat="1" applyFont="1" applyFill="1" applyBorder="1"/>
    <xf numFmtId="165" fontId="7" fillId="0" borderId="9" xfId="2" applyNumberFormat="1" applyFont="1" applyFill="1" applyBorder="1"/>
    <xf numFmtId="165" fontId="7" fillId="0" borderId="10" xfId="2" applyNumberFormat="1" applyFont="1" applyFill="1" applyBorder="1"/>
    <xf numFmtId="165" fontId="2" fillId="0" borderId="11" xfId="2" applyNumberFormat="1" applyFont="1" applyFill="1" applyBorder="1"/>
    <xf numFmtId="165" fontId="2" fillId="0" borderId="14" xfId="2" applyNumberFormat="1" applyFont="1" applyFill="1" applyBorder="1"/>
    <xf numFmtId="165" fontId="2" fillId="0" borderId="12" xfId="0" applyNumberFormat="1" applyFont="1" applyFill="1" applyBorder="1"/>
    <xf numFmtId="0" fontId="4" fillId="0" borderId="0" xfId="0" applyFont="1"/>
    <xf numFmtId="0" fontId="7" fillId="0" borderId="0" xfId="0" applyFont="1" applyFill="1"/>
    <xf numFmtId="0" fontId="2" fillId="0" borderId="0" xfId="0" applyFont="1" applyFill="1" applyAlignment="1">
      <alignment horizontal="right" vertical="top" wrapText="1"/>
    </xf>
    <xf numFmtId="0" fontId="7"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10" fillId="0" borderId="5" xfId="0" applyFont="1" applyFill="1" applyBorder="1"/>
    <xf numFmtId="0" fontId="7" fillId="0" borderId="5" xfId="0" applyFont="1" applyFill="1" applyBorder="1"/>
    <xf numFmtId="165" fontId="2" fillId="0" borderId="0" xfId="2" applyNumberFormat="1" applyFont="1" applyFill="1" applyAlignment="1">
      <alignment horizontal="right"/>
    </xf>
    <xf numFmtId="0" fontId="10" fillId="0" borderId="6" xfId="0" applyFont="1" applyFill="1" applyBorder="1"/>
    <xf numFmtId="10" fontId="12" fillId="0" borderId="0" xfId="3" applyNumberFormat="1" applyFont="1" applyFill="1" applyBorder="1" applyAlignment="1">
      <alignment horizontal="right"/>
    </xf>
    <xf numFmtId="3" fontId="7" fillId="0" borderId="0" xfId="0" applyNumberFormat="1" applyFont="1" applyFill="1" applyBorder="1" applyAlignment="1">
      <alignment horizontal="center"/>
    </xf>
    <xf numFmtId="165" fontId="7" fillId="0" borderId="0" xfId="2" applyNumberFormat="1" applyFont="1" applyFill="1" applyBorder="1" applyAlignment="1">
      <alignment horizontal="right"/>
    </xf>
    <xf numFmtId="165" fontId="7" fillId="0" borderId="0" xfId="2" applyNumberFormat="1" applyFont="1" applyFill="1"/>
    <xf numFmtId="165" fontId="13" fillId="0" borderId="0" xfId="2" applyNumberFormat="1" applyFont="1" applyFill="1" applyBorder="1"/>
    <xf numFmtId="4" fontId="7" fillId="0" borderId="0" xfId="0" applyNumberFormat="1" applyFont="1" applyFill="1" applyBorder="1" applyAlignment="1">
      <alignment wrapText="1"/>
    </xf>
    <xf numFmtId="43" fontId="13" fillId="0" borderId="0" xfId="1" applyFont="1" applyFill="1" applyBorder="1"/>
    <xf numFmtId="10" fontId="7" fillId="0" borderId="0" xfId="3" applyNumberFormat="1" applyFont="1" applyFill="1" applyBorder="1"/>
    <xf numFmtId="0" fontId="7" fillId="0" borderId="9"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7" fillId="0" borderId="0" xfId="0" applyNumberFormat="1" applyFont="1" applyFill="1"/>
    <xf numFmtId="0" fontId="2" fillId="0" borderId="3" xfId="0" applyFont="1" applyFill="1" applyBorder="1"/>
    <xf numFmtId="0" fontId="10" fillId="0" borderId="7" xfId="0" applyFont="1" applyFill="1" applyBorder="1"/>
    <xf numFmtId="165" fontId="7" fillId="0" borderId="12" xfId="0" applyNumberFormat="1" applyFont="1" applyFill="1" applyBorder="1"/>
    <xf numFmtId="165" fontId="7" fillId="0" borderId="5" xfId="2" applyNumberFormat="1" applyFont="1" applyFill="1" applyBorder="1"/>
    <xf numFmtId="165" fontId="7" fillId="0" borderId="13" xfId="2" applyNumberFormat="1" applyFont="1" applyFill="1" applyBorder="1"/>
    <xf numFmtId="0" fontId="7" fillId="0" borderId="7" xfId="0" applyFont="1" applyFill="1" applyBorder="1"/>
    <xf numFmtId="0" fontId="7"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7" fillId="0" borderId="12" xfId="2" applyNumberFormat="1" applyFont="1" applyFill="1" applyBorder="1"/>
    <xf numFmtId="0" fontId="7" fillId="0" borderId="13"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9" xfId="2" applyNumberFormat="1" applyFont="1" applyFill="1" applyBorder="1"/>
    <xf numFmtId="166" fontId="7" fillId="0" borderId="0" xfId="0" applyNumberFormat="1" applyFont="1" applyFill="1" applyBorder="1"/>
    <xf numFmtId="10" fontId="7" fillId="0" borderId="0" xfId="0" applyNumberFormat="1" applyFont="1" applyFill="1" applyBorder="1"/>
    <xf numFmtId="3" fontId="5"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16"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1" fillId="0" borderId="10" xfId="2" applyNumberFormat="1" applyFont="1" applyFill="1" applyBorder="1"/>
    <xf numFmtId="0" fontId="1" fillId="0" borderId="0" xfId="0" applyFont="1" applyFill="1"/>
    <xf numFmtId="0" fontId="10" fillId="0" borderId="0" xfId="0" applyFont="1" applyFill="1" applyBorder="1"/>
    <xf numFmtId="165" fontId="2" fillId="0" borderId="17" xfId="2" applyNumberFormat="1" applyFont="1" applyFill="1" applyBorder="1" applyAlignment="1">
      <alignment horizontal="center" vertical="top"/>
    </xf>
    <xf numFmtId="165" fontId="7" fillId="0" borderId="19" xfId="2" applyNumberFormat="1" applyFont="1" applyFill="1" applyBorder="1"/>
    <xf numFmtId="165" fontId="7" fillId="0" borderId="20" xfId="2" applyNumberFormat="1" applyFont="1" applyFill="1" applyBorder="1"/>
    <xf numFmtId="165" fontId="7" fillId="0" borderId="18" xfId="2" applyNumberFormat="1" applyFont="1" applyFill="1" applyBorder="1"/>
    <xf numFmtId="165" fontId="7" fillId="0" borderId="21" xfId="2" applyNumberFormat="1" applyFont="1" applyFill="1" applyBorder="1"/>
    <xf numFmtId="10" fontId="4" fillId="0" borderId="0" xfId="0" applyNumberFormat="1" applyFont="1" applyFill="1"/>
    <xf numFmtId="0" fontId="1" fillId="0" borderId="0" xfId="0" applyFont="1"/>
    <xf numFmtId="0" fontId="1" fillId="4" borderId="4" xfId="0" applyFont="1" applyFill="1" applyBorder="1" applyAlignment="1">
      <alignment horizontal="center"/>
    </xf>
    <xf numFmtId="0" fontId="1" fillId="4" borderId="6" xfId="0" applyFont="1" applyFill="1" applyBorder="1" applyAlignment="1">
      <alignment horizontal="center"/>
    </xf>
    <xf numFmtId="165" fontId="1" fillId="0" borderId="6" xfId="2" applyNumberFormat="1" applyFont="1" applyFill="1" applyBorder="1" applyAlignment="1">
      <alignment horizontal="center"/>
    </xf>
    <xf numFmtId="165" fontId="1" fillId="0" borderId="7" xfId="2" applyNumberFormat="1" applyFont="1" applyFill="1" applyBorder="1" applyAlignment="1">
      <alignment horizontal="center"/>
    </xf>
    <xf numFmtId="0" fontId="14" fillId="0" borderId="0" xfId="0" applyFont="1" applyFill="1"/>
    <xf numFmtId="167" fontId="1" fillId="0" borderId="20" xfId="1" applyNumberFormat="1" applyFont="1" applyFill="1" applyBorder="1" applyAlignment="1">
      <alignment horizontal="center" vertical="center"/>
    </xf>
    <xf numFmtId="168" fontId="1" fillId="0" borderId="20" xfId="1" applyNumberFormat="1" applyFont="1" applyFill="1" applyBorder="1" applyAlignment="1">
      <alignment horizontal="center" vertical="center"/>
    </xf>
    <xf numFmtId="168" fontId="1" fillId="0" borderId="24" xfId="1" applyNumberFormat="1" applyFont="1" applyFill="1" applyBorder="1" applyAlignment="1">
      <alignment horizontal="center" vertical="center"/>
    </xf>
    <xf numFmtId="169" fontId="0" fillId="0" borderId="0" xfId="3" applyNumberFormat="1" applyFont="1"/>
    <xf numFmtId="0" fontId="0" fillId="0" borderId="0" xfId="0" quotePrefix="1"/>
    <xf numFmtId="0" fontId="15" fillId="0" borderId="0" xfId="0" applyFont="1"/>
    <xf numFmtId="0" fontId="4" fillId="10" borderId="0" xfId="0" applyFont="1" applyFill="1" applyAlignment="1">
      <alignment horizontal="left"/>
    </xf>
    <xf numFmtId="0" fontId="6" fillId="1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16" fillId="0" borderId="0" xfId="10" applyFill="1"/>
    <xf numFmtId="0" fontId="0" fillId="0" borderId="0" xfId="0" applyFill="1"/>
    <xf numFmtId="165" fontId="1" fillId="5" borderId="6" xfId="2" applyNumberFormat="1" applyFont="1" applyFill="1" applyBorder="1" applyAlignment="1">
      <alignment horizontal="center"/>
    </xf>
    <xf numFmtId="165" fontId="1" fillId="0" borderId="20" xfId="2" applyNumberFormat="1" applyFont="1" applyFill="1" applyBorder="1" applyAlignment="1">
      <alignment horizontal="center" vertical="center"/>
    </xf>
    <xf numFmtId="165" fontId="1" fillId="0" borderId="20" xfId="2" applyNumberFormat="1" applyFont="1" applyFill="1" applyBorder="1" applyAlignment="1">
      <alignment horizontal="center"/>
    </xf>
    <xf numFmtId="165" fontId="1" fillId="6" borderId="6" xfId="2" applyNumberFormat="1" applyFont="1" applyFill="1" applyBorder="1" applyAlignment="1">
      <alignment horizontal="center"/>
    </xf>
    <xf numFmtId="165" fontId="1" fillId="7" borderId="6" xfId="2" applyNumberFormat="1" applyFont="1" applyFill="1" applyBorder="1" applyAlignment="1">
      <alignment horizontal="center"/>
    </xf>
    <xf numFmtId="165" fontId="1" fillId="7" borderId="20" xfId="2" applyNumberFormat="1" applyFont="1" applyFill="1" applyBorder="1" applyAlignment="1">
      <alignment horizontal="center"/>
    </xf>
    <xf numFmtId="165" fontId="1" fillId="8" borderId="6" xfId="2" applyNumberFormat="1" applyFont="1" applyFill="1" applyBorder="1" applyAlignment="1">
      <alignment horizontal="center"/>
    </xf>
    <xf numFmtId="165" fontId="1" fillId="8" borderId="20" xfId="2" applyNumberFormat="1" applyFont="1" applyFill="1" applyBorder="1" applyAlignment="1">
      <alignment horizontal="center"/>
    </xf>
    <xf numFmtId="0" fontId="5" fillId="0" borderId="0" xfId="0" applyFont="1" applyFill="1"/>
    <xf numFmtId="0" fontId="1" fillId="0" borderId="0" xfId="0" applyFont="1" applyFill="1" applyAlignment="1">
      <alignment horizontal="right"/>
    </xf>
    <xf numFmtId="43" fontId="1" fillId="0" borderId="0" xfId="1" applyFont="1" applyFill="1"/>
    <xf numFmtId="0" fontId="1" fillId="4" borderId="19" xfId="0" applyFont="1" applyFill="1" applyBorder="1" applyAlignment="1">
      <alignment horizontal="center"/>
    </xf>
    <xf numFmtId="0" fontId="2" fillId="4" borderId="20" xfId="0" applyFont="1" applyFill="1" applyBorder="1" applyAlignment="1">
      <alignment horizontal="center"/>
    </xf>
    <xf numFmtId="165" fontId="1" fillId="6" borderId="20" xfId="0" applyNumberFormat="1" applyFont="1" applyFill="1" applyBorder="1" applyAlignment="1">
      <alignment horizontal="center"/>
    </xf>
    <xf numFmtId="165" fontId="2" fillId="6" borderId="20" xfId="0" applyNumberFormat="1" applyFont="1" applyFill="1" applyBorder="1" applyAlignment="1">
      <alignment horizontal="center"/>
    </xf>
    <xf numFmtId="165" fontId="2" fillId="0" borderId="15" xfId="2" applyNumberFormat="1" applyFont="1" applyFill="1" applyBorder="1" applyAlignment="1">
      <alignment horizontal="center"/>
    </xf>
    <xf numFmtId="10" fontId="5" fillId="0" borderId="0" xfId="0" applyNumberFormat="1" applyFont="1" applyFill="1"/>
    <xf numFmtId="3" fontId="2" fillId="0" borderId="0" xfId="0" applyNumberFormat="1" applyFont="1" applyFill="1" applyBorder="1" applyAlignment="1">
      <alignment horizontal="left"/>
    </xf>
    <xf numFmtId="165" fontId="2" fillId="0" borderId="0" xfId="2" applyNumberFormat="1" applyFont="1" applyFill="1" applyBorder="1"/>
    <xf numFmtId="165" fontId="2" fillId="0" borderId="12" xfId="2" applyNumberFormat="1" applyFont="1" applyFill="1" applyBorder="1"/>
    <xf numFmtId="0" fontId="1" fillId="0" borderId="5" xfId="0" applyFont="1" applyFill="1" applyBorder="1"/>
    <xf numFmtId="3" fontId="2" fillId="0" borderId="5" xfId="0" applyNumberFormat="1" applyFont="1" applyFill="1" applyBorder="1" applyAlignment="1">
      <alignment horizontal="left"/>
    </xf>
    <xf numFmtId="165" fontId="1" fillId="0" borderId="5" xfId="2" applyNumberFormat="1" applyFont="1" applyFill="1" applyBorder="1"/>
    <xf numFmtId="165" fontId="1" fillId="0" borderId="13" xfId="2" applyNumberFormat="1" applyFont="1" applyFill="1" applyBorder="1"/>
    <xf numFmtId="165" fontId="1" fillId="0" borderId="0" xfId="0" applyNumberFormat="1" applyFont="1" applyFill="1"/>
    <xf numFmtId="0" fontId="1" fillId="0" borderId="7" xfId="0" applyFont="1" applyFill="1" applyBorder="1"/>
    <xf numFmtId="0" fontId="1" fillId="0" borderId="1" xfId="0" applyFont="1" applyFill="1" applyBorder="1"/>
    <xf numFmtId="165" fontId="1" fillId="0" borderId="21" xfId="2" applyNumberFormat="1" applyFont="1" applyFill="1" applyBorder="1"/>
    <xf numFmtId="165" fontId="1" fillId="0" borderId="20" xfId="2" applyNumberFormat="1" applyFont="1" applyFill="1" applyBorder="1"/>
    <xf numFmtId="0" fontId="11"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top" wrapText="1"/>
    </xf>
    <xf numFmtId="0" fontId="11" fillId="0" borderId="0" xfId="0" applyFont="1" applyFill="1" applyAlignment="1">
      <alignment horizontal="left"/>
    </xf>
    <xf numFmtId="3" fontId="1" fillId="0" borderId="25" xfId="0" applyNumberFormat="1" applyFont="1" applyFill="1" applyBorder="1" applyAlignment="1">
      <alignment horizontal="center"/>
    </xf>
    <xf numFmtId="0" fontId="7" fillId="0" borderId="26" xfId="0" applyFont="1" applyFill="1" applyBorder="1"/>
    <xf numFmtId="0" fontId="2" fillId="9" borderId="22" xfId="0" applyFont="1" applyFill="1" applyBorder="1" applyAlignment="1">
      <alignment horizontal="center"/>
    </xf>
    <xf numFmtId="0" fontId="2" fillId="9" borderId="23" xfId="0" applyFont="1" applyFill="1" applyBorder="1" applyAlignment="1">
      <alignment horizontal="center"/>
    </xf>
    <xf numFmtId="0" fontId="6" fillId="3" borderId="0" xfId="0" applyFont="1" applyFill="1" applyAlignment="1">
      <alignment horizontal="left"/>
    </xf>
    <xf numFmtId="0" fontId="4" fillId="0" borderId="0" xfId="0" quotePrefix="1" applyFont="1" applyAlignment="1">
      <alignment horizontal="left"/>
    </xf>
    <xf numFmtId="0" fontId="4" fillId="0" borderId="0" xfId="0" applyFont="1" applyAlignment="1">
      <alignment horizontal="left"/>
    </xf>
    <xf numFmtId="0" fontId="6" fillId="0" borderId="0" xfId="0" applyFont="1" applyAlignment="1">
      <alignment horizontal="left"/>
    </xf>
    <xf numFmtId="0" fontId="11" fillId="0" borderId="0" xfId="0" applyFont="1" applyFill="1" applyAlignment="1">
      <alignment horizontal="left"/>
    </xf>
    <xf numFmtId="0" fontId="3"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top" wrapText="1"/>
    </xf>
    <xf numFmtId="10" fontId="11" fillId="0" borderId="0" xfId="0" applyNumberFormat="1" applyFont="1" applyFill="1" applyAlignment="1">
      <alignment horizontal="left"/>
    </xf>
    <xf numFmtId="0" fontId="17" fillId="0" borderId="0" xfId="0" applyFont="1" applyAlignment="1">
      <alignment horizontal="center"/>
    </xf>
    <xf numFmtId="0" fontId="16" fillId="10" borderId="0" xfId="10" applyFill="1" applyAlignment="1">
      <alignment horizontal="left"/>
    </xf>
    <xf numFmtId="0" fontId="4" fillId="0" borderId="0" xfId="0" quotePrefix="1" applyFont="1" applyAlignment="1">
      <alignment horizontal="left" wrapText="1"/>
    </xf>
    <xf numFmtId="0" fontId="4" fillId="0" borderId="0" xfId="0" applyFont="1" applyAlignment="1">
      <alignment horizontal="left" wrapText="1"/>
    </xf>
  </cellXfs>
  <cellStyles count="11">
    <cellStyle name="Comma" xfId="1" builtinId="3"/>
    <cellStyle name="Currency" xfId="2" builtinId="4"/>
    <cellStyle name="Hyperlink" xfId="10" builtinId="8"/>
    <cellStyle name="Normal" xfId="0" builtinId="0"/>
    <cellStyle name="Percent" xfId="3" builtinId="5"/>
    <cellStyle name="PSChar" xfId="4" xr:uid="{00000000-0005-0000-0000-000005000000}"/>
    <cellStyle name="PSDate" xfId="5" xr:uid="{00000000-0005-0000-0000-000006000000}"/>
    <cellStyle name="PSDec" xfId="6" xr:uid="{00000000-0005-0000-0000-000007000000}"/>
    <cellStyle name="PSHeading" xfId="7" xr:uid="{00000000-0005-0000-0000-000008000000}"/>
    <cellStyle name="PSInt" xfId="8" xr:uid="{00000000-0005-0000-0000-000009000000}"/>
    <cellStyle name="PSSpacer" xfId="9"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Template-1%20Year%20OTC%20FY%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sheetData sheetId="1"/>
      <sheetData sheetId="2"/>
      <sheetData sheetId="3"/>
      <sheetData sheetId="4"/>
      <sheetData sheetId="5">
        <row r="1">
          <cell r="B1" t="str">
            <v>PRSALARY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ET INFO"/>
    </sheetNames>
    <sheetDataSet>
      <sheetData sheetId="0">
        <row r="2">
          <cell r="K2">
            <v>0.31</v>
          </cell>
        </row>
        <row r="3">
          <cell r="K3">
            <v>0.19600000000000001</v>
          </cell>
        </row>
        <row r="4">
          <cell r="K4">
            <v>0.41599999999999998</v>
          </cell>
        </row>
        <row r="5">
          <cell r="K5">
            <v>0.54800000000000004</v>
          </cell>
        </row>
        <row r="6">
          <cell r="K6">
            <v>0.218</v>
          </cell>
        </row>
        <row r="7">
          <cell r="K7">
            <v>0.124</v>
          </cell>
        </row>
        <row r="8">
          <cell r="K8">
            <v>1.2999999999999999E-2</v>
          </cell>
        </row>
        <row r="9">
          <cell r="K9">
            <v>7.1999999999999995E-2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N98"/>
  <sheetViews>
    <sheetView tabSelected="1" zoomScaleNormal="100" zoomScaleSheetLayoutView="85" workbookViewId="0">
      <pane ySplit="9" topLeftCell="A10" activePane="bottomLeft" state="frozen"/>
      <selection pane="bottomLeft" activeCell="F92" sqref="F92"/>
    </sheetView>
  </sheetViews>
  <sheetFormatPr defaultColWidth="9.140625" defaultRowHeight="12.75" x14ac:dyDescent="0.2"/>
  <cols>
    <col min="1" max="1" width="47.85546875" style="24" bestFit="1" customWidth="1"/>
    <col min="2" max="2" width="25.42578125" style="24" customWidth="1"/>
    <col min="3" max="3" width="10.85546875" style="24" customWidth="1"/>
    <col min="4" max="4" width="12.28515625" style="24" customWidth="1"/>
    <col min="5" max="5" width="9.140625" style="24"/>
    <col min="6" max="7" width="15.28515625" style="24" customWidth="1"/>
    <col min="8" max="8" width="15" style="24" customWidth="1"/>
    <col min="9" max="9" width="9.140625" style="24"/>
    <col min="10" max="10" width="19.85546875" style="24" bestFit="1" customWidth="1"/>
    <col min="11" max="11" width="12" style="24" bestFit="1" customWidth="1"/>
    <col min="12" max="12" width="11.7109375" style="24" bestFit="1" customWidth="1"/>
    <col min="13" max="16384" width="9.140625" style="24"/>
  </cols>
  <sheetData>
    <row r="1" spans="1:14" x14ac:dyDescent="0.2">
      <c r="A1" s="1" t="s">
        <v>51</v>
      </c>
      <c r="B1" s="72" t="s">
        <v>107</v>
      </c>
      <c r="C1" s="72"/>
      <c r="J1" s="106" t="s">
        <v>58</v>
      </c>
      <c r="K1" s="106" t="s">
        <v>116</v>
      </c>
      <c r="L1" s="106" t="s">
        <v>112</v>
      </c>
      <c r="M1" s="106" t="s">
        <v>59</v>
      </c>
      <c r="N1" s="85"/>
    </row>
    <row r="2" spans="1:14" x14ac:dyDescent="0.2">
      <c r="A2" s="1" t="s">
        <v>14</v>
      </c>
      <c r="B2" s="66"/>
      <c r="J2" s="106" t="s">
        <v>60</v>
      </c>
      <c r="K2" s="114">
        <v>0.31</v>
      </c>
      <c r="L2" s="114">
        <v>0.31</v>
      </c>
      <c r="M2" s="106" t="s">
        <v>61</v>
      </c>
      <c r="N2" s="85"/>
    </row>
    <row r="3" spans="1:14" x14ac:dyDescent="0.2">
      <c r="A3" s="1" t="s">
        <v>15</v>
      </c>
      <c r="B3" s="66"/>
      <c r="J3" s="106" t="s">
        <v>62</v>
      </c>
      <c r="K3" s="114">
        <v>0.19600000000000001</v>
      </c>
      <c r="L3" s="114">
        <v>0.183</v>
      </c>
      <c r="M3" s="106" t="s">
        <v>63</v>
      </c>
      <c r="N3" s="85"/>
    </row>
    <row r="4" spans="1:14" x14ac:dyDescent="0.2">
      <c r="A4" s="1" t="s">
        <v>17</v>
      </c>
      <c r="B4" s="72"/>
      <c r="J4" s="106" t="s">
        <v>43</v>
      </c>
      <c r="K4" s="114">
        <v>0.41599999999999998</v>
      </c>
      <c r="L4" s="114">
        <v>0.40699999999999997</v>
      </c>
      <c r="M4" s="106" t="s">
        <v>64</v>
      </c>
      <c r="N4" s="85"/>
    </row>
    <row r="5" spans="1:14" x14ac:dyDescent="0.2">
      <c r="A5" s="1" t="s">
        <v>16</v>
      </c>
      <c r="B5" s="72"/>
      <c r="J5" s="106" t="s">
        <v>65</v>
      </c>
      <c r="K5" s="114">
        <v>0.54800000000000004</v>
      </c>
      <c r="L5" s="114">
        <v>0.54600000000000004</v>
      </c>
      <c r="M5" s="106" t="s">
        <v>66</v>
      </c>
      <c r="N5" s="85"/>
    </row>
    <row r="6" spans="1:14" x14ac:dyDescent="0.2">
      <c r="A6" s="1"/>
      <c r="B6" s="72"/>
      <c r="J6" s="106" t="s">
        <v>67</v>
      </c>
      <c r="K6" s="114">
        <v>0.218</v>
      </c>
      <c r="L6" s="114">
        <v>0.224</v>
      </c>
      <c r="M6" s="106" t="s">
        <v>68</v>
      </c>
      <c r="N6" s="85"/>
    </row>
    <row r="7" spans="1:14" ht="13.5" thickBot="1" x14ac:dyDescent="0.25">
      <c r="B7" s="25"/>
      <c r="C7" s="59" t="s">
        <v>13</v>
      </c>
      <c r="D7" s="26"/>
      <c r="E7" s="26"/>
      <c r="F7" s="59" t="s">
        <v>13</v>
      </c>
      <c r="G7" s="27"/>
      <c r="H7" s="27"/>
      <c r="J7" s="106" t="s">
        <v>69</v>
      </c>
      <c r="K7" s="114">
        <v>0.124</v>
      </c>
      <c r="L7" s="114">
        <v>0.109</v>
      </c>
      <c r="M7" s="106" t="s">
        <v>70</v>
      </c>
      <c r="N7" s="85"/>
    </row>
    <row r="8" spans="1:14" x14ac:dyDescent="0.2">
      <c r="A8" s="28" t="s">
        <v>1</v>
      </c>
      <c r="B8" s="29"/>
      <c r="C8" s="74" t="s">
        <v>111</v>
      </c>
      <c r="D8" s="132" t="s">
        <v>118</v>
      </c>
      <c r="E8" s="133"/>
      <c r="F8" s="74" t="s">
        <v>111</v>
      </c>
      <c r="G8" s="113" t="s">
        <v>0</v>
      </c>
      <c r="H8" s="31"/>
      <c r="J8" s="106" t="s">
        <v>71</v>
      </c>
      <c r="K8" s="114">
        <v>1.2999999999999999E-2</v>
      </c>
      <c r="L8" s="114">
        <v>1.2E-2</v>
      </c>
      <c r="M8" s="106" t="s">
        <v>72</v>
      </c>
      <c r="N8" s="85"/>
    </row>
    <row r="9" spans="1:14" x14ac:dyDescent="0.2">
      <c r="A9" s="32" t="s">
        <v>4</v>
      </c>
      <c r="B9" s="73" t="s">
        <v>2</v>
      </c>
      <c r="C9" s="33"/>
      <c r="D9" s="34"/>
      <c r="E9" s="6"/>
      <c r="F9" s="35"/>
      <c r="G9" s="18"/>
      <c r="H9" s="36"/>
      <c r="J9" s="106" t="s">
        <v>73</v>
      </c>
      <c r="K9" s="114">
        <v>7.1999999999999995E-2</v>
      </c>
      <c r="L9" s="114">
        <v>7.4999999999999997E-2</v>
      </c>
      <c r="M9" s="106" t="s">
        <v>74</v>
      </c>
      <c r="N9" s="85"/>
    </row>
    <row r="10" spans="1:14" x14ac:dyDescent="0.2">
      <c r="A10" s="32"/>
      <c r="B10" s="73"/>
      <c r="C10" s="33"/>
      <c r="D10" s="34"/>
      <c r="E10" s="6"/>
      <c r="F10" s="35"/>
      <c r="G10" s="18"/>
      <c r="H10" s="36"/>
    </row>
    <row r="11" spans="1:14" ht="13.5" thickBot="1" x14ac:dyDescent="0.25">
      <c r="A11" s="67" t="s">
        <v>4</v>
      </c>
      <c r="B11" s="6" t="s">
        <v>11</v>
      </c>
      <c r="C11" s="40">
        <v>0</v>
      </c>
      <c r="D11" s="63">
        <v>0</v>
      </c>
      <c r="E11" s="60" t="s">
        <v>5</v>
      </c>
      <c r="F11" s="61">
        <f>ROUND(C11*$D11,0)/12*6</f>
        <v>0</v>
      </c>
      <c r="G11" s="62">
        <f>SUM(F11:F11)</f>
        <v>0</v>
      </c>
      <c r="H11" s="37"/>
    </row>
    <row r="12" spans="1:14" ht="13.5" thickBot="1" x14ac:dyDescent="0.25">
      <c r="A12" s="67"/>
      <c r="B12" s="38"/>
      <c r="C12" s="39">
        <f>C11*6</f>
        <v>0</v>
      </c>
      <c r="D12" s="65" t="s">
        <v>49</v>
      </c>
      <c r="E12" s="6" t="s">
        <v>6</v>
      </c>
      <c r="F12" s="3">
        <f>ROUND(F11*$D13,0)</f>
        <v>0</v>
      </c>
      <c r="G12" s="18">
        <f>SUM(F12:F12)</f>
        <v>0</v>
      </c>
      <c r="H12" s="3"/>
      <c r="J12" s="134" t="s">
        <v>89</v>
      </c>
      <c r="K12" s="135"/>
    </row>
    <row r="13" spans="1:14" ht="13.5" thickBot="1" x14ac:dyDescent="0.25">
      <c r="A13" s="5"/>
      <c r="B13" s="6"/>
      <c r="C13" s="40"/>
      <c r="D13" s="64">
        <v>0</v>
      </c>
      <c r="E13" s="6" t="s">
        <v>12</v>
      </c>
      <c r="F13" s="3">
        <f t="shared" ref="F13" si="0">SUM(F11:F12)</f>
        <v>0</v>
      </c>
      <c r="G13" s="18">
        <f>SUM(G11:G12)</f>
        <v>0</v>
      </c>
      <c r="H13" s="3">
        <f>SUM(F13:F13)</f>
        <v>0</v>
      </c>
      <c r="J13" s="72" t="s">
        <v>101</v>
      </c>
    </row>
    <row r="14" spans="1:14" x14ac:dyDescent="0.2">
      <c r="A14" s="5"/>
      <c r="B14" s="6"/>
      <c r="C14" s="6"/>
      <c r="D14" s="6"/>
      <c r="E14" s="6"/>
      <c r="F14" s="6"/>
      <c r="G14" s="41"/>
      <c r="J14" s="81" t="s">
        <v>80</v>
      </c>
      <c r="K14" s="109" t="s">
        <v>81</v>
      </c>
    </row>
    <row r="15" spans="1:14" x14ac:dyDescent="0.2">
      <c r="A15" s="67" t="s">
        <v>4</v>
      </c>
      <c r="B15" s="60" t="s">
        <v>11</v>
      </c>
      <c r="C15" s="40">
        <v>0</v>
      </c>
      <c r="D15" s="63">
        <v>0</v>
      </c>
      <c r="E15" s="60" t="s">
        <v>5</v>
      </c>
      <c r="F15" s="61">
        <f>ROUND(C15*$D15,0)/12*6</f>
        <v>0</v>
      </c>
      <c r="G15" s="62">
        <f>SUM(F15:F15)</f>
        <v>0</v>
      </c>
      <c r="H15" s="37"/>
      <c r="J15" s="82" t="s">
        <v>5</v>
      </c>
      <c r="K15" s="110" t="s">
        <v>3</v>
      </c>
    </row>
    <row r="16" spans="1:14" x14ac:dyDescent="0.2">
      <c r="A16" s="67"/>
      <c r="B16" s="38"/>
      <c r="C16" s="39">
        <f>C15*6</f>
        <v>0</v>
      </c>
      <c r="D16" s="65" t="s">
        <v>49</v>
      </c>
      <c r="E16" s="6" t="s">
        <v>6</v>
      </c>
      <c r="F16" s="3">
        <f>ROUND(F15*$D17,0)</f>
        <v>0</v>
      </c>
      <c r="G16" s="18">
        <f>SUM(F16:F16)</f>
        <v>0</v>
      </c>
      <c r="H16" s="3"/>
      <c r="J16" s="98">
        <v>200000</v>
      </c>
      <c r="K16" s="99">
        <f>SUM(J16:J16)</f>
        <v>200000</v>
      </c>
    </row>
    <row r="17" spans="1:11" x14ac:dyDescent="0.2">
      <c r="A17" s="67"/>
      <c r="B17" s="6"/>
      <c r="C17" s="40"/>
      <c r="D17" s="64">
        <v>0</v>
      </c>
      <c r="E17" s="6" t="s">
        <v>12</v>
      </c>
      <c r="F17" s="3">
        <f t="shared" ref="F17" si="1">SUM(F15:F16)</f>
        <v>0</v>
      </c>
      <c r="G17" s="18">
        <f>SUM(G15:G16)</f>
        <v>0</v>
      </c>
      <c r="H17" s="3">
        <f>SUM(F17:F17)</f>
        <v>0</v>
      </c>
      <c r="J17" s="83"/>
      <c r="K17" s="100"/>
    </row>
    <row r="18" spans="1:11" x14ac:dyDescent="0.2">
      <c r="A18" s="5"/>
      <c r="B18" s="6"/>
      <c r="C18" s="6"/>
      <c r="D18" s="6"/>
      <c r="E18" s="6"/>
      <c r="F18" s="6"/>
      <c r="G18" s="41"/>
      <c r="J18" s="101" t="s">
        <v>82</v>
      </c>
      <c r="K18" s="111" t="s">
        <v>81</v>
      </c>
    </row>
    <row r="19" spans="1:11" x14ac:dyDescent="0.2">
      <c r="A19" s="5" t="s">
        <v>4</v>
      </c>
      <c r="B19" s="60" t="s">
        <v>11</v>
      </c>
      <c r="C19" s="40">
        <v>0</v>
      </c>
      <c r="D19" s="63">
        <v>0</v>
      </c>
      <c r="E19" s="60" t="s">
        <v>5</v>
      </c>
      <c r="F19" s="61">
        <f>ROUND(C19*$D19,0)/12*6</f>
        <v>0</v>
      </c>
      <c r="G19" s="62">
        <f>SUM(F19:F19)</f>
        <v>0</v>
      </c>
      <c r="H19" s="37"/>
      <c r="J19" s="101" t="s">
        <v>5</v>
      </c>
      <c r="K19" s="112" t="s">
        <v>3</v>
      </c>
    </row>
    <row r="20" spans="1:11" x14ac:dyDescent="0.2">
      <c r="A20" s="5"/>
      <c r="B20" s="38"/>
      <c r="C20" s="39">
        <f>C19*6</f>
        <v>0</v>
      </c>
      <c r="D20" s="65" t="s">
        <v>49</v>
      </c>
      <c r="E20" s="6" t="s">
        <v>6</v>
      </c>
      <c r="F20" s="3">
        <f>ROUND(F19*$D21,0)</f>
        <v>0</v>
      </c>
      <c r="G20" s="18">
        <f>SUM(F20:F20)</f>
        <v>0</v>
      </c>
      <c r="H20" s="3"/>
      <c r="J20" s="83">
        <v>203700</v>
      </c>
      <c r="K20" s="99">
        <f>SUM(J20:J20)</f>
        <v>203700</v>
      </c>
    </row>
    <row r="21" spans="1:11" x14ac:dyDescent="0.2">
      <c r="A21" s="5"/>
      <c r="B21" s="6"/>
      <c r="C21" s="40"/>
      <c r="D21" s="64">
        <v>0</v>
      </c>
      <c r="E21" s="6" t="s">
        <v>12</v>
      </c>
      <c r="F21" s="3">
        <f t="shared" ref="F21" si="2">SUM(F19:F20)</f>
        <v>0</v>
      </c>
      <c r="G21" s="18">
        <f>SUM(G19:G20)</f>
        <v>0</v>
      </c>
      <c r="H21" s="3">
        <f>SUM(F21:F21)</f>
        <v>0</v>
      </c>
      <c r="J21" s="83"/>
      <c r="K21" s="100"/>
    </row>
    <row r="22" spans="1:11" x14ac:dyDescent="0.2">
      <c r="A22" s="5"/>
      <c r="B22" s="6"/>
      <c r="C22" s="6"/>
      <c r="D22" s="6"/>
      <c r="E22" s="6"/>
      <c r="F22" s="6"/>
      <c r="G22" s="41"/>
      <c r="J22" s="102" t="s">
        <v>83</v>
      </c>
      <c r="K22" s="103"/>
    </row>
    <row r="23" spans="1:11" x14ac:dyDescent="0.2">
      <c r="A23" s="67" t="s">
        <v>4</v>
      </c>
      <c r="B23" s="60" t="s">
        <v>11</v>
      </c>
      <c r="C23" s="40">
        <v>0</v>
      </c>
      <c r="D23" s="63">
        <v>0</v>
      </c>
      <c r="E23" s="60" t="s">
        <v>5</v>
      </c>
      <c r="F23" s="61">
        <f>ROUND(C23*$D23,0)/12*6</f>
        <v>0</v>
      </c>
      <c r="G23" s="62">
        <f>SUM(F23:F23)</f>
        <v>0</v>
      </c>
      <c r="H23" s="37"/>
      <c r="J23" s="102">
        <f>J20*C11</f>
        <v>0</v>
      </c>
      <c r="K23" s="103">
        <f>SUM(J23:J23)</f>
        <v>0</v>
      </c>
    </row>
    <row r="24" spans="1:11" x14ac:dyDescent="0.2">
      <c r="A24" s="5"/>
      <c r="B24" s="38"/>
      <c r="C24" s="39">
        <f>C23*6</f>
        <v>0</v>
      </c>
      <c r="D24" s="65" t="s">
        <v>49</v>
      </c>
      <c r="E24" s="6" t="s">
        <v>6</v>
      </c>
      <c r="F24" s="3">
        <f>ROUND(F23*$D25,0)</f>
        <v>0</v>
      </c>
      <c r="G24" s="18">
        <f>SUM(F24:F24)</f>
        <v>0</v>
      </c>
      <c r="H24" s="3"/>
      <c r="J24" s="83"/>
      <c r="K24" s="100"/>
    </row>
    <row r="25" spans="1:11" x14ac:dyDescent="0.2">
      <c r="A25" s="5"/>
      <c r="B25" s="6"/>
      <c r="C25" s="40"/>
      <c r="D25" s="64">
        <v>0</v>
      </c>
      <c r="E25" s="6" t="s">
        <v>12</v>
      </c>
      <c r="F25" s="3">
        <f t="shared" ref="F25" si="3">SUM(F23:F24)</f>
        <v>0</v>
      </c>
      <c r="G25" s="18">
        <f>SUM(G23:G24)</f>
        <v>0</v>
      </c>
      <c r="H25" s="3">
        <f>SUM(F25:F25)</f>
        <v>0</v>
      </c>
      <c r="J25" s="104" t="s">
        <v>84</v>
      </c>
      <c r="K25" s="105"/>
    </row>
    <row r="26" spans="1:11" x14ac:dyDescent="0.2">
      <c r="A26" s="5"/>
      <c r="B26" s="6"/>
      <c r="C26" s="6"/>
      <c r="D26" s="6"/>
      <c r="E26" s="6"/>
      <c r="F26" s="6"/>
      <c r="G26" s="41"/>
      <c r="J26" s="104">
        <f>J16*C11</f>
        <v>0</v>
      </c>
      <c r="K26" s="105">
        <f>SUM(J26:J26)</f>
        <v>0</v>
      </c>
    </row>
    <row r="27" spans="1:11" x14ac:dyDescent="0.2">
      <c r="A27" s="67" t="s">
        <v>109</v>
      </c>
      <c r="B27" s="60" t="s">
        <v>11</v>
      </c>
      <c r="C27" s="40">
        <v>0</v>
      </c>
      <c r="D27" s="63">
        <v>0</v>
      </c>
      <c r="E27" s="60" t="s">
        <v>5</v>
      </c>
      <c r="F27" s="61">
        <f>ROUND(C27*$D27,0)/12*6</f>
        <v>0</v>
      </c>
      <c r="G27" s="62">
        <f>SUM(F27:F27)</f>
        <v>0</v>
      </c>
      <c r="H27" s="37"/>
      <c r="J27" s="83" t="s">
        <v>85</v>
      </c>
      <c r="K27" s="86">
        <f>K26/K16</f>
        <v>0</v>
      </c>
    </row>
    <row r="28" spans="1:11" x14ac:dyDescent="0.2">
      <c r="A28" s="5"/>
      <c r="B28" s="38"/>
      <c r="C28" s="39">
        <f>C27*6</f>
        <v>0</v>
      </c>
      <c r="D28" s="65" t="s">
        <v>49</v>
      </c>
      <c r="E28" s="6" t="s">
        <v>6</v>
      </c>
      <c r="F28" s="3">
        <f>ROUND(F27*$D29,0)</f>
        <v>0</v>
      </c>
      <c r="G28" s="18">
        <f>SUM(F28:F28)</f>
        <v>0</v>
      </c>
      <c r="H28" s="3"/>
      <c r="J28" s="83" t="s">
        <v>86</v>
      </c>
      <c r="K28" s="100">
        <f>K26-K23</f>
        <v>0</v>
      </c>
    </row>
    <row r="29" spans="1:11" x14ac:dyDescent="0.2">
      <c r="A29" s="5"/>
      <c r="B29" s="6"/>
      <c r="C29" s="40"/>
      <c r="D29" s="64">
        <v>0</v>
      </c>
      <c r="E29" s="6" t="s">
        <v>12</v>
      </c>
      <c r="F29" s="3">
        <f t="shared" ref="F29" si="4">SUM(F27:F28)</f>
        <v>0</v>
      </c>
      <c r="G29" s="18">
        <f>SUM(G27:G28)</f>
        <v>0</v>
      </c>
      <c r="H29" s="3">
        <f>SUM(F29:F29)</f>
        <v>0</v>
      </c>
      <c r="J29" s="83" t="s">
        <v>87</v>
      </c>
      <c r="K29" s="87">
        <f>K28/K16</f>
        <v>0</v>
      </c>
    </row>
    <row r="30" spans="1:11" ht="13.5" thickBot="1" x14ac:dyDescent="0.25">
      <c r="A30" s="5"/>
      <c r="B30" s="6"/>
      <c r="C30" s="6"/>
      <c r="D30" s="6"/>
      <c r="E30" s="6"/>
      <c r="F30" s="6"/>
      <c r="G30" s="41"/>
      <c r="J30" s="84" t="s">
        <v>88</v>
      </c>
      <c r="K30" s="88">
        <f>K27-K29</f>
        <v>0</v>
      </c>
    </row>
    <row r="31" spans="1:11" x14ac:dyDescent="0.2">
      <c r="A31" s="5" t="s">
        <v>4</v>
      </c>
      <c r="B31" s="6" t="s">
        <v>11</v>
      </c>
      <c r="C31" s="40">
        <v>0</v>
      </c>
      <c r="D31" s="63">
        <v>0</v>
      </c>
      <c r="E31" s="60" t="s">
        <v>5</v>
      </c>
      <c r="F31" s="61">
        <f>ROUND(C31*$D31,0)/12*6</f>
        <v>0</v>
      </c>
      <c r="G31" s="62">
        <f>SUM(F31:F31)</f>
        <v>0</v>
      </c>
      <c r="H31" s="37"/>
      <c r="J31"/>
      <c r="K31" s="89">
        <f>K30+K29</f>
        <v>0</v>
      </c>
    </row>
    <row r="32" spans="1:11" x14ac:dyDescent="0.2">
      <c r="A32" s="5"/>
      <c r="B32" s="38"/>
      <c r="C32" s="39">
        <f>C31*6</f>
        <v>0</v>
      </c>
      <c r="D32" s="65" t="s">
        <v>49</v>
      </c>
      <c r="E32" s="6" t="s">
        <v>6</v>
      </c>
      <c r="F32" s="3">
        <f>ROUND(F31*$D33,0)</f>
        <v>0</v>
      </c>
      <c r="G32" s="18">
        <f>SUM(F32:F32)</f>
        <v>0</v>
      </c>
      <c r="H32" s="3"/>
    </row>
    <row r="33" spans="1:11" x14ac:dyDescent="0.2">
      <c r="A33" s="5"/>
      <c r="B33" s="6"/>
      <c r="C33" s="40"/>
      <c r="D33" s="64">
        <v>0</v>
      </c>
      <c r="E33" s="6" t="s">
        <v>12</v>
      </c>
      <c r="F33" s="3">
        <f t="shared" ref="F33" si="5">SUM(F31:F32)</f>
        <v>0</v>
      </c>
      <c r="G33" s="18">
        <f>SUM(G31:G32)</f>
        <v>0</v>
      </c>
      <c r="H33" s="3">
        <f>SUM(F33:F33)</f>
        <v>0</v>
      </c>
    </row>
    <row r="34" spans="1:11" x14ac:dyDescent="0.2">
      <c r="A34" s="5"/>
      <c r="B34" s="6"/>
      <c r="C34" s="6"/>
      <c r="D34" s="6"/>
      <c r="E34" s="6"/>
      <c r="F34" s="6"/>
      <c r="G34" s="41"/>
    </row>
    <row r="35" spans="1:11" x14ac:dyDescent="0.2">
      <c r="A35" s="5"/>
      <c r="B35" s="42" t="s">
        <v>7</v>
      </c>
      <c r="C35" s="43">
        <f>SUM(C11,C15,C19,C23,C27,C31)</f>
        <v>0</v>
      </c>
      <c r="D35" s="7"/>
      <c r="E35" s="7" t="s">
        <v>5</v>
      </c>
      <c r="F35" s="8">
        <f>SUM(F11,F15,F19,F23,F27,F31)</f>
        <v>0</v>
      </c>
      <c r="G35" s="15">
        <f>SUM(F35:F35)</f>
        <v>0</v>
      </c>
      <c r="H35" s="44">
        <f>SUM(G11,G15,G19,G23,G27,G31)</f>
        <v>0</v>
      </c>
      <c r="K35" s="44"/>
    </row>
    <row r="36" spans="1:11" x14ac:dyDescent="0.2">
      <c r="A36" s="5"/>
      <c r="B36" s="7"/>
      <c r="C36" s="7"/>
      <c r="D36" s="7"/>
      <c r="E36" s="45" t="s">
        <v>6</v>
      </c>
      <c r="F36" s="9">
        <f>SUM(F12,F16,F20,F24,F28,F32)</f>
        <v>0</v>
      </c>
      <c r="G36" s="16">
        <f>SUM(F36:F36)</f>
        <v>0</v>
      </c>
      <c r="H36" s="44">
        <f>SUM(G12,G16,G20,G24,G28,G32)</f>
        <v>0</v>
      </c>
    </row>
    <row r="37" spans="1:11" ht="13.5" thickBot="1" x14ac:dyDescent="0.25">
      <c r="A37" s="46" t="s">
        <v>1</v>
      </c>
      <c r="B37" s="10"/>
      <c r="C37" s="10"/>
      <c r="D37" s="10"/>
      <c r="E37" s="10" t="s">
        <v>8</v>
      </c>
      <c r="F37" s="11">
        <f>SUM(F35:F36)</f>
        <v>0</v>
      </c>
      <c r="G37" s="17">
        <f>SUM(F37:F37)</f>
        <v>0</v>
      </c>
      <c r="H37" s="44">
        <f>SUM(H35:H36)</f>
        <v>0</v>
      </c>
    </row>
    <row r="38" spans="1:11" ht="13.5" thickBot="1" x14ac:dyDescent="0.25">
      <c r="A38" s="1"/>
      <c r="F38" s="44"/>
      <c r="G38" s="47"/>
      <c r="H38" s="44"/>
    </row>
    <row r="39" spans="1:11" x14ac:dyDescent="0.2">
      <c r="A39" s="4" t="s">
        <v>18</v>
      </c>
      <c r="B39" s="30"/>
      <c r="C39" s="30"/>
      <c r="D39" s="30"/>
      <c r="E39" s="30"/>
      <c r="F39" s="48"/>
      <c r="G39" s="49"/>
    </row>
    <row r="40" spans="1:11" x14ac:dyDescent="0.2">
      <c r="A40" s="5" t="s">
        <v>13</v>
      </c>
      <c r="B40" s="6"/>
      <c r="C40" s="6"/>
      <c r="D40" s="6"/>
      <c r="E40" s="6"/>
      <c r="F40" s="3">
        <v>0</v>
      </c>
      <c r="G40" s="18">
        <f>SUM(F40:F40)</f>
        <v>0</v>
      </c>
    </row>
    <row r="41" spans="1:11" x14ac:dyDescent="0.2">
      <c r="A41" s="5" t="s">
        <v>13</v>
      </c>
      <c r="B41" s="6"/>
      <c r="C41" s="6"/>
      <c r="D41" s="6"/>
      <c r="E41" s="6"/>
      <c r="F41" s="3">
        <v>0</v>
      </c>
      <c r="G41" s="18">
        <f>SUM(F41:F41)</f>
        <v>0</v>
      </c>
    </row>
    <row r="42" spans="1:11" x14ac:dyDescent="0.2">
      <c r="A42" s="5"/>
      <c r="B42" s="6"/>
      <c r="C42" s="6"/>
      <c r="D42" s="6"/>
      <c r="E42" s="6"/>
      <c r="F42" s="3"/>
      <c r="G42" s="18"/>
    </row>
    <row r="43" spans="1:11" ht="13.5" thickBot="1" x14ac:dyDescent="0.25">
      <c r="A43" s="50"/>
      <c r="B43" s="51"/>
      <c r="C43" s="51"/>
      <c r="D43" s="52" t="s">
        <v>19</v>
      </c>
      <c r="E43" s="51"/>
      <c r="F43" s="13">
        <f>SUM(F40:F42)</f>
        <v>0</v>
      </c>
      <c r="G43" s="21">
        <f>SUM(F43:F43)</f>
        <v>0</v>
      </c>
      <c r="H43" s="44">
        <f>SUM(G40:G42)</f>
        <v>0</v>
      </c>
    </row>
    <row r="44" spans="1:11" ht="13.5" thickBot="1" x14ac:dyDescent="0.25">
      <c r="D44" s="53"/>
      <c r="F44" s="36"/>
      <c r="G44" s="54"/>
      <c r="H44" s="44"/>
    </row>
    <row r="45" spans="1:11" x14ac:dyDescent="0.2">
      <c r="A45" s="4" t="s">
        <v>26</v>
      </c>
      <c r="B45" s="30"/>
      <c r="C45" s="30"/>
      <c r="D45" s="30"/>
      <c r="E45" s="30"/>
      <c r="F45" s="30"/>
      <c r="G45" s="55"/>
    </row>
    <row r="46" spans="1:11" x14ac:dyDescent="0.2">
      <c r="A46" s="32"/>
      <c r="B46" s="6"/>
      <c r="C46" s="6"/>
      <c r="D46" s="6"/>
      <c r="E46" s="6"/>
      <c r="F46" s="3">
        <v>0</v>
      </c>
      <c r="G46" s="18">
        <f>SUM(F46:F46)</f>
        <v>0</v>
      </c>
    </row>
    <row r="47" spans="1:11" x14ac:dyDescent="0.2">
      <c r="A47" s="5"/>
      <c r="B47" s="6"/>
      <c r="C47" s="6"/>
      <c r="D47" s="6"/>
      <c r="E47" s="6"/>
      <c r="F47" s="3"/>
      <c r="G47" s="18"/>
    </row>
    <row r="48" spans="1:11" ht="13.5" thickBot="1" x14ac:dyDescent="0.25">
      <c r="A48" s="50"/>
      <c r="B48" s="51"/>
      <c r="C48" s="51"/>
      <c r="D48" s="52" t="s">
        <v>27</v>
      </c>
      <c r="E48" s="51"/>
      <c r="F48" s="13">
        <f>SUM(F46:F47)</f>
        <v>0</v>
      </c>
      <c r="G48" s="21">
        <f>SUM(F48:F48)</f>
        <v>0</v>
      </c>
      <c r="H48" s="44">
        <f>SUM(G46:G47)</f>
        <v>0</v>
      </c>
    </row>
    <row r="49" spans="1:8" x14ac:dyDescent="0.2">
      <c r="D49" s="53"/>
      <c r="F49" s="36"/>
      <c r="G49" s="54"/>
      <c r="H49" s="44"/>
    </row>
    <row r="50" spans="1:8" ht="13.5" thickBot="1" x14ac:dyDescent="0.25">
      <c r="A50" s="1"/>
      <c r="F50" s="44"/>
      <c r="G50" s="47"/>
      <c r="H50" s="44"/>
    </row>
    <row r="51" spans="1:8" x14ac:dyDescent="0.2">
      <c r="A51" s="4" t="s">
        <v>108</v>
      </c>
      <c r="B51" s="30"/>
      <c r="C51" s="30"/>
      <c r="D51" s="30"/>
      <c r="E51" s="30"/>
      <c r="F51" s="30"/>
      <c r="G51" s="55"/>
    </row>
    <row r="52" spans="1:8" x14ac:dyDescent="0.2">
      <c r="A52" s="32"/>
      <c r="B52" s="6"/>
      <c r="C52" s="6"/>
      <c r="D52" s="6"/>
      <c r="E52" s="6"/>
      <c r="F52" s="3">
        <v>0</v>
      </c>
      <c r="G52" s="18">
        <f>SUM(F52:F52)</f>
        <v>0</v>
      </c>
    </row>
    <row r="53" spans="1:8" x14ac:dyDescent="0.2">
      <c r="A53" s="5"/>
      <c r="B53" s="6"/>
      <c r="C53" s="6"/>
      <c r="D53" s="6"/>
      <c r="E53" s="6"/>
      <c r="F53" s="3"/>
      <c r="G53" s="18"/>
    </row>
    <row r="54" spans="1:8" ht="13.5" thickBot="1" x14ac:dyDescent="0.25">
      <c r="A54" s="50"/>
      <c r="B54" s="51"/>
      <c r="C54" s="51"/>
      <c r="D54" s="52" t="s">
        <v>10</v>
      </c>
      <c r="E54" s="51"/>
      <c r="F54" s="13">
        <f>SUM(F52:F53)</f>
        <v>0</v>
      </c>
      <c r="G54" s="21">
        <f>SUM(F54:F54)</f>
        <v>0</v>
      </c>
      <c r="H54" s="44">
        <f>SUM(G52:G53)</f>
        <v>0</v>
      </c>
    </row>
    <row r="55" spans="1:8" ht="13.5" thickBot="1" x14ac:dyDescent="0.25">
      <c r="D55" s="53"/>
      <c r="F55" s="3"/>
      <c r="G55" s="54"/>
    </row>
    <row r="56" spans="1:8" x14ac:dyDescent="0.2">
      <c r="A56" s="4" t="s">
        <v>20</v>
      </c>
      <c r="B56" s="30"/>
      <c r="C56" s="30"/>
      <c r="D56" s="30"/>
      <c r="E56" s="30"/>
      <c r="F56" s="48"/>
      <c r="G56" s="49"/>
    </row>
    <row r="57" spans="1:8" x14ac:dyDescent="0.2">
      <c r="A57" s="32"/>
      <c r="B57" s="6"/>
      <c r="C57" s="6"/>
      <c r="D57" s="6"/>
      <c r="E57" s="6"/>
      <c r="F57" s="3">
        <v>0</v>
      </c>
      <c r="G57" s="18">
        <f>SUM(F57:F57)</f>
        <v>0</v>
      </c>
    </row>
    <row r="58" spans="1:8" x14ac:dyDescent="0.2">
      <c r="A58" s="32"/>
      <c r="B58" s="6"/>
      <c r="C58" s="6"/>
      <c r="D58" s="6"/>
      <c r="E58" s="6"/>
      <c r="F58" s="3">
        <v>0</v>
      </c>
      <c r="G58" s="18">
        <f>SUM(F58:F58)</f>
        <v>0</v>
      </c>
    </row>
    <row r="59" spans="1:8" x14ac:dyDescent="0.2">
      <c r="A59" s="32"/>
      <c r="B59" s="6"/>
      <c r="C59" s="6"/>
      <c r="D59" s="6"/>
      <c r="E59" s="6"/>
      <c r="F59" s="3">
        <v>0</v>
      </c>
      <c r="G59" s="18">
        <f>SUM(F59:F59)</f>
        <v>0</v>
      </c>
    </row>
    <row r="60" spans="1:8" x14ac:dyDescent="0.2">
      <c r="A60" s="5" t="s">
        <v>13</v>
      </c>
      <c r="B60" s="6"/>
      <c r="C60" s="6"/>
      <c r="D60" s="6"/>
      <c r="E60" s="6"/>
      <c r="F60" s="2"/>
      <c r="G60" s="19"/>
    </row>
    <row r="61" spans="1:8" ht="13.5" thickBot="1" x14ac:dyDescent="0.25">
      <c r="A61" s="50"/>
      <c r="B61" s="51"/>
      <c r="C61" s="51"/>
      <c r="D61" s="52" t="s">
        <v>21</v>
      </c>
      <c r="E61" s="51"/>
      <c r="F61" s="12">
        <f>SUM(F57:F60)</f>
        <v>0</v>
      </c>
      <c r="G61" s="20">
        <f>SUM(F61:F61)</f>
        <v>0</v>
      </c>
      <c r="H61" s="44">
        <f>SUM(G57:G60)</f>
        <v>0</v>
      </c>
    </row>
    <row r="62" spans="1:8" ht="13.5" thickBot="1" x14ac:dyDescent="0.25">
      <c r="D62" s="53"/>
      <c r="F62" s="3"/>
      <c r="G62" s="54"/>
    </row>
    <row r="63" spans="1:8" x14ac:dyDescent="0.2">
      <c r="A63" s="4" t="s">
        <v>22</v>
      </c>
      <c r="B63" s="30"/>
      <c r="C63" s="30"/>
      <c r="D63" s="30"/>
      <c r="E63" s="30"/>
      <c r="F63" s="77"/>
      <c r="G63" s="75"/>
    </row>
    <row r="64" spans="1:8" x14ac:dyDescent="0.2">
      <c r="A64" s="32"/>
      <c r="B64" s="6"/>
      <c r="C64" s="6"/>
      <c r="D64" s="6"/>
      <c r="E64" s="6"/>
      <c r="F64" s="78">
        <v>0</v>
      </c>
      <c r="G64" s="76">
        <f>SUM(F64:F64)</f>
        <v>0</v>
      </c>
    </row>
    <row r="65" spans="1:8" x14ac:dyDescent="0.2">
      <c r="A65" s="67"/>
      <c r="B65" s="6"/>
      <c r="C65" s="6"/>
      <c r="D65" s="6"/>
      <c r="E65" s="6"/>
      <c r="F65" s="78">
        <v>0</v>
      </c>
      <c r="G65" s="76">
        <f>SUM(F65:F65)</f>
        <v>0</v>
      </c>
    </row>
    <row r="66" spans="1:8" x14ac:dyDescent="0.2">
      <c r="A66" s="67"/>
      <c r="B66" s="6"/>
      <c r="C66" s="6"/>
      <c r="D66" s="6"/>
      <c r="E66" s="6"/>
      <c r="F66" s="78">
        <v>0</v>
      </c>
      <c r="G66" s="76">
        <f>SUM(F66:F66)</f>
        <v>0</v>
      </c>
    </row>
    <row r="67" spans="1:8" x14ac:dyDescent="0.2">
      <c r="A67" s="67"/>
      <c r="B67" s="6"/>
      <c r="C67" s="6"/>
      <c r="D67" s="6"/>
      <c r="E67" s="6"/>
      <c r="F67" s="78"/>
      <c r="G67" s="76"/>
    </row>
    <row r="68" spans="1:8" ht="13.5" thickBot="1" x14ac:dyDescent="0.25">
      <c r="A68" s="50"/>
      <c r="B68" s="51"/>
      <c r="C68" s="51"/>
      <c r="D68" s="52" t="s">
        <v>23</v>
      </c>
      <c r="E68" s="51"/>
      <c r="F68" s="13">
        <f>SUM(F64:F67)</f>
        <v>0</v>
      </c>
      <c r="G68" s="21">
        <f>SUM(F68:F68)</f>
        <v>0</v>
      </c>
      <c r="H68" s="44">
        <f>SUM(G64:G67)</f>
        <v>0</v>
      </c>
    </row>
    <row r="69" spans="1:8" ht="13.5" thickBot="1" x14ac:dyDescent="0.25">
      <c r="D69" s="53"/>
      <c r="F69" s="3"/>
      <c r="G69" s="54"/>
    </row>
    <row r="70" spans="1:8" x14ac:dyDescent="0.2">
      <c r="A70" s="4" t="s">
        <v>24</v>
      </c>
      <c r="B70" s="30"/>
      <c r="C70" s="30"/>
      <c r="D70" s="30"/>
      <c r="E70" s="30"/>
      <c r="F70" s="48"/>
      <c r="G70" s="49"/>
    </row>
    <row r="71" spans="1:8" x14ac:dyDescent="0.2">
      <c r="A71" s="67"/>
      <c r="B71" s="6"/>
      <c r="C71" s="6"/>
      <c r="D71" s="6"/>
      <c r="E71" s="6"/>
      <c r="F71" s="3">
        <v>0</v>
      </c>
      <c r="G71" s="18">
        <f t="shared" ref="G71" si="6">SUM(F71:F71)</f>
        <v>0</v>
      </c>
    </row>
    <row r="72" spans="1:8" x14ac:dyDescent="0.2">
      <c r="A72" s="67"/>
      <c r="B72" s="6"/>
      <c r="C72" s="6"/>
      <c r="D72" s="6"/>
      <c r="E72" s="6"/>
      <c r="F72" s="3">
        <v>0</v>
      </c>
      <c r="G72" s="18">
        <f t="shared" ref="G72:G77" si="7">SUM(F72:F72)</f>
        <v>0</v>
      </c>
    </row>
    <row r="73" spans="1:8" x14ac:dyDescent="0.2">
      <c r="A73" s="67"/>
      <c r="B73" s="6"/>
      <c r="C73" s="6"/>
      <c r="D73" s="6"/>
      <c r="E73" s="6"/>
      <c r="F73" s="3">
        <v>0</v>
      </c>
      <c r="G73" s="18">
        <f t="shared" si="7"/>
        <v>0</v>
      </c>
    </row>
    <row r="74" spans="1:8" x14ac:dyDescent="0.2">
      <c r="A74" s="67"/>
      <c r="B74" s="6"/>
      <c r="C74" s="6"/>
      <c r="D74" s="6"/>
      <c r="E74" s="6"/>
      <c r="F74" s="3">
        <v>0</v>
      </c>
      <c r="G74" s="18">
        <f t="shared" si="7"/>
        <v>0</v>
      </c>
    </row>
    <row r="75" spans="1:8" x14ac:dyDescent="0.2">
      <c r="A75" s="67"/>
      <c r="B75" s="6"/>
      <c r="C75" s="6"/>
      <c r="D75" s="6"/>
      <c r="E75" s="6"/>
      <c r="F75" s="3">
        <v>0</v>
      </c>
      <c r="G75" s="18">
        <f t="shared" ref="G75" si="8">SUM(F75:F75)</f>
        <v>0</v>
      </c>
    </row>
    <row r="76" spans="1:8" x14ac:dyDescent="0.2">
      <c r="A76" s="5"/>
      <c r="B76" s="6"/>
      <c r="C76" s="6"/>
      <c r="D76" s="6"/>
      <c r="E76" s="6"/>
      <c r="F76" s="69"/>
      <c r="G76" s="71"/>
    </row>
    <row r="77" spans="1:8" ht="13.5" thickBot="1" x14ac:dyDescent="0.25">
      <c r="A77" s="50"/>
      <c r="B77" s="51"/>
      <c r="C77" s="51"/>
      <c r="D77" s="52" t="s">
        <v>25</v>
      </c>
      <c r="E77" s="51"/>
      <c r="F77" s="12">
        <f>SUM(F71:F76)</f>
        <v>0</v>
      </c>
      <c r="G77" s="20">
        <f t="shared" si="7"/>
        <v>0</v>
      </c>
      <c r="H77" s="44">
        <f>SUM(G71:G76)</f>
        <v>0</v>
      </c>
    </row>
    <row r="78" spans="1:8" ht="13.5" thickBot="1" x14ac:dyDescent="0.25">
      <c r="A78" s="6"/>
      <c r="B78" s="6"/>
      <c r="C78" s="6"/>
      <c r="D78" s="115"/>
      <c r="E78" s="6"/>
      <c r="F78" s="116"/>
      <c r="G78" s="117"/>
      <c r="H78" s="44"/>
    </row>
    <row r="79" spans="1:8" x14ac:dyDescent="0.2">
      <c r="A79" s="4" t="s">
        <v>114</v>
      </c>
      <c r="B79" s="118"/>
      <c r="C79" s="118"/>
      <c r="D79" s="119"/>
      <c r="E79" s="118"/>
      <c r="F79" s="120"/>
      <c r="G79" s="121"/>
      <c r="H79" s="122"/>
    </row>
    <row r="80" spans="1:8" x14ac:dyDescent="0.2">
      <c r="A80" s="32"/>
      <c r="B80" s="60"/>
      <c r="C80" s="60"/>
      <c r="D80" s="115"/>
      <c r="E80" s="60"/>
      <c r="F80" s="125">
        <v>0</v>
      </c>
      <c r="G80" s="126">
        <f>SUM(F80)</f>
        <v>0</v>
      </c>
      <c r="H80" s="122"/>
    </row>
    <row r="81" spans="1:9" x14ac:dyDescent="0.2">
      <c r="A81" s="32"/>
      <c r="B81" s="60"/>
      <c r="C81" s="60"/>
      <c r="D81" s="115"/>
      <c r="E81" s="60"/>
      <c r="F81" s="69"/>
      <c r="G81" s="71"/>
      <c r="H81" s="122"/>
    </row>
    <row r="82" spans="1:9" ht="13.5" thickBot="1" x14ac:dyDescent="0.25">
      <c r="A82" s="123"/>
      <c r="B82" s="124"/>
      <c r="C82" s="124"/>
      <c r="D82" s="52" t="s">
        <v>115</v>
      </c>
      <c r="E82" s="124"/>
      <c r="F82" s="12">
        <f>SUM(F80:F81)</f>
        <v>0</v>
      </c>
      <c r="G82" s="20">
        <f>SUM(F82)</f>
        <v>0</v>
      </c>
      <c r="H82" s="122">
        <f>SUM(G80:G81)</f>
        <v>0</v>
      </c>
    </row>
    <row r="83" spans="1:9" ht="13.5" thickBot="1" x14ac:dyDescent="0.25">
      <c r="D83" s="53"/>
      <c r="F83" s="36"/>
      <c r="G83" s="54"/>
      <c r="H83" s="44"/>
    </row>
    <row r="84" spans="1:9" x14ac:dyDescent="0.2">
      <c r="A84" s="4" t="s">
        <v>28</v>
      </c>
      <c r="B84" s="30"/>
      <c r="C84" s="30"/>
      <c r="D84" s="30"/>
      <c r="E84" s="30"/>
      <c r="F84" s="48"/>
      <c r="G84" s="49"/>
    </row>
    <row r="85" spans="1:9" x14ac:dyDescent="0.2">
      <c r="A85" s="5" t="s">
        <v>30</v>
      </c>
      <c r="B85" s="6"/>
      <c r="C85" s="6"/>
      <c r="D85" s="6"/>
      <c r="E85" s="6"/>
      <c r="F85" s="3">
        <v>0</v>
      </c>
      <c r="G85" s="18">
        <f>SUM(F85:F85)</f>
        <v>0</v>
      </c>
    </row>
    <row r="86" spans="1:9" s="1" customFormat="1" x14ac:dyDescent="0.2">
      <c r="A86" s="5" t="s">
        <v>31</v>
      </c>
      <c r="B86" s="6"/>
      <c r="C86" s="6"/>
      <c r="D86" s="6"/>
      <c r="E86" s="6"/>
      <c r="F86" s="3">
        <v>0</v>
      </c>
      <c r="G86" s="18">
        <f>SUM(F86:F86)</f>
        <v>0</v>
      </c>
      <c r="H86" s="24"/>
      <c r="I86" s="24"/>
    </row>
    <row r="87" spans="1:9" x14ac:dyDescent="0.2">
      <c r="A87" s="5"/>
      <c r="B87" s="6"/>
      <c r="C87" s="6"/>
      <c r="D87" s="6"/>
      <c r="E87" s="6"/>
      <c r="F87" s="2"/>
      <c r="G87" s="19"/>
    </row>
    <row r="88" spans="1:9" s="1" customFormat="1" ht="13.5" thickBot="1" x14ac:dyDescent="0.25">
      <c r="A88" s="50"/>
      <c r="B88" s="51"/>
      <c r="C88" s="51"/>
      <c r="D88" s="52" t="s">
        <v>29</v>
      </c>
      <c r="E88" s="51"/>
      <c r="F88" s="12">
        <f>SUM(F85:F87)</f>
        <v>0</v>
      </c>
      <c r="G88" s="20">
        <f>SUM(F88:F88)</f>
        <v>0</v>
      </c>
      <c r="H88" s="44">
        <f>SUM(G85:G87)</f>
        <v>0</v>
      </c>
    </row>
    <row r="89" spans="1:9" s="1" customFormat="1" x14ac:dyDescent="0.2">
      <c r="A89" s="24"/>
      <c r="B89" s="24"/>
      <c r="C89" s="24"/>
      <c r="D89" s="24"/>
      <c r="E89" s="24"/>
      <c r="F89" s="36"/>
      <c r="G89" s="54"/>
      <c r="H89" s="24"/>
      <c r="I89" s="24"/>
    </row>
    <row r="90" spans="1:9" s="1" customFormat="1" x14ac:dyDescent="0.2">
      <c r="A90" s="56" t="s">
        <v>47</v>
      </c>
      <c r="B90" s="57"/>
      <c r="F90" s="14">
        <f>ROUND(SUM(F37,F43,F48,F54,F61,F68,F77,F82,F88),0)</f>
        <v>0</v>
      </c>
      <c r="G90" s="22">
        <f>SUM(F90:F90)</f>
        <v>0</v>
      </c>
      <c r="H90" s="14">
        <f>SUM(G37,G43,G48,G54,G68,G77,G88,G82,G61)</f>
        <v>0</v>
      </c>
    </row>
    <row r="91" spans="1:9" x14ac:dyDescent="0.2">
      <c r="A91" s="24" t="s">
        <v>9</v>
      </c>
      <c r="B91" s="36"/>
      <c r="F91" s="44">
        <f>F90-F54-F86-F48</f>
        <v>0</v>
      </c>
      <c r="G91" s="47">
        <f>SUM(F91:F91)</f>
        <v>0</v>
      </c>
      <c r="H91" s="44">
        <f>H90-G48-G54-G86</f>
        <v>0</v>
      </c>
      <c r="I91" s="1"/>
    </row>
    <row r="92" spans="1:9" x14ac:dyDescent="0.2">
      <c r="A92" s="72" t="s">
        <v>110</v>
      </c>
      <c r="B92" s="58"/>
      <c r="C92" s="1"/>
      <c r="D92" s="1"/>
      <c r="E92" s="1"/>
      <c r="F92" s="70">
        <f>ROUND(F91*0.525,0)</f>
        <v>0</v>
      </c>
      <c r="G92" s="68">
        <f>SUM(F92:F92)</f>
        <v>0</v>
      </c>
      <c r="H92" s="8">
        <f>H91*0.525</f>
        <v>0</v>
      </c>
      <c r="I92" s="1"/>
    </row>
    <row r="93" spans="1:9" x14ac:dyDescent="0.2">
      <c r="A93" s="56" t="s">
        <v>48</v>
      </c>
      <c r="B93" s="57"/>
      <c r="C93" s="1"/>
      <c r="D93" s="1"/>
      <c r="E93" s="1"/>
      <c r="F93" s="14">
        <f>SUM(F90,F92)</f>
        <v>0</v>
      </c>
      <c r="G93" s="22">
        <f>SUM(F93:F93)</f>
        <v>0</v>
      </c>
      <c r="H93" s="14">
        <f>SUM(H90,H92)</f>
        <v>0</v>
      </c>
    </row>
    <row r="94" spans="1:9" x14ac:dyDescent="0.2">
      <c r="A94" s="1"/>
      <c r="B94" s="1"/>
      <c r="C94" s="1"/>
      <c r="D94" s="1"/>
      <c r="E94" s="1"/>
      <c r="F94" s="1"/>
      <c r="G94" s="1"/>
      <c r="H94" s="1"/>
    </row>
    <row r="95" spans="1:9" x14ac:dyDescent="0.2">
      <c r="E95" s="107" t="s">
        <v>103</v>
      </c>
      <c r="F95" s="108">
        <v>0</v>
      </c>
    </row>
    <row r="96" spans="1:9" x14ac:dyDescent="0.2">
      <c r="E96" s="107" t="s">
        <v>104</v>
      </c>
      <c r="F96" s="108">
        <f>F93-F95</f>
        <v>0</v>
      </c>
    </row>
    <row r="97" spans="5:6" x14ac:dyDescent="0.2">
      <c r="E97" s="107" t="s">
        <v>105</v>
      </c>
      <c r="F97" s="108">
        <f>F96/1.525</f>
        <v>0</v>
      </c>
    </row>
    <row r="98" spans="5:6" x14ac:dyDescent="0.2">
      <c r="E98" s="107" t="s">
        <v>106</v>
      </c>
      <c r="F98" s="108">
        <f>F97*0.525</f>
        <v>0</v>
      </c>
    </row>
  </sheetData>
  <mergeCells count="1">
    <mergeCell ref="J12:K12"/>
  </mergeCells>
  <phoneticPr fontId="5"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zoomScaleNormal="100" workbookViewId="0">
      <selection sqref="A1:P1"/>
    </sheetView>
  </sheetViews>
  <sheetFormatPr defaultRowHeight="12.75" x14ac:dyDescent="0.2"/>
  <cols>
    <col min="4" max="4" width="16.140625" customWidth="1"/>
    <col min="8" max="8" width="4.85546875" customWidth="1"/>
  </cols>
  <sheetData>
    <row r="1" spans="1:16" s="91" customFormat="1" ht="20.25" x14ac:dyDescent="0.3">
      <c r="A1" s="145" t="s">
        <v>32</v>
      </c>
      <c r="B1" s="145"/>
      <c r="C1" s="145"/>
      <c r="D1" s="145"/>
      <c r="E1" s="145"/>
      <c r="F1" s="145"/>
      <c r="G1" s="145"/>
      <c r="H1" s="145"/>
      <c r="I1" s="145"/>
      <c r="J1" s="145"/>
      <c r="K1" s="145"/>
      <c r="L1" s="145"/>
      <c r="M1" s="145"/>
      <c r="N1" s="145"/>
      <c r="O1" s="145"/>
      <c r="P1" s="145"/>
    </row>
    <row r="2" spans="1:16" ht="15.75" x14ac:dyDescent="0.25">
      <c r="A2" s="92" t="s">
        <v>100</v>
      </c>
      <c r="B2" s="93"/>
      <c r="C2" s="93"/>
      <c r="D2" s="93"/>
      <c r="E2" s="93"/>
      <c r="F2" s="93"/>
      <c r="G2" s="93"/>
      <c r="H2" s="93"/>
      <c r="I2" s="146" t="s">
        <v>99</v>
      </c>
      <c r="J2" s="146"/>
      <c r="K2" s="146"/>
      <c r="L2" s="146"/>
      <c r="M2" s="146"/>
      <c r="N2" s="146"/>
      <c r="O2" s="93"/>
      <c r="P2" s="93"/>
    </row>
    <row r="3" spans="1:16" s="97" customFormat="1" ht="15.75" x14ac:dyDescent="0.25">
      <c r="A3" s="94"/>
      <c r="B3" s="95"/>
      <c r="C3" s="95"/>
      <c r="D3" s="95"/>
      <c r="E3" s="95"/>
      <c r="F3" s="95"/>
      <c r="G3" s="95"/>
      <c r="H3" s="95"/>
      <c r="I3" s="96"/>
      <c r="J3" s="95"/>
      <c r="K3" s="95"/>
      <c r="L3" s="95"/>
      <c r="M3" s="95"/>
      <c r="N3" s="95"/>
      <c r="O3" s="95"/>
      <c r="P3" s="95"/>
    </row>
    <row r="4" spans="1:16" ht="15.75" x14ac:dyDescent="0.25">
      <c r="A4" s="136" t="s">
        <v>33</v>
      </c>
      <c r="B4" s="136"/>
      <c r="C4" s="136"/>
      <c r="D4" s="136"/>
      <c r="E4" s="136"/>
      <c r="F4" s="136"/>
      <c r="G4" s="136"/>
      <c r="H4" s="136"/>
      <c r="I4" s="136"/>
      <c r="J4" s="136"/>
      <c r="K4" s="136"/>
      <c r="L4" s="136"/>
      <c r="M4" s="136"/>
      <c r="N4" s="136"/>
      <c r="O4" s="136"/>
      <c r="P4" s="136"/>
    </row>
    <row r="5" spans="1:16" ht="15.75" x14ac:dyDescent="0.25">
      <c r="A5" s="142" t="s">
        <v>78</v>
      </c>
      <c r="B5" s="142"/>
      <c r="C5" s="142"/>
      <c r="D5" s="142"/>
      <c r="E5" s="142"/>
      <c r="F5" s="142"/>
      <c r="G5" s="142"/>
      <c r="H5" s="142"/>
      <c r="I5" s="142"/>
      <c r="J5" s="142"/>
      <c r="K5" s="142"/>
      <c r="L5" s="142"/>
      <c r="M5" s="142"/>
      <c r="N5" s="142"/>
      <c r="O5" s="142"/>
      <c r="P5" s="142"/>
    </row>
    <row r="6" spans="1:16" ht="15" x14ac:dyDescent="0.2">
      <c r="A6" s="142" t="s">
        <v>117</v>
      </c>
      <c r="B6" s="142"/>
      <c r="C6" s="142"/>
      <c r="D6" s="142"/>
      <c r="E6" s="142"/>
      <c r="F6" s="142"/>
      <c r="G6" s="142"/>
      <c r="H6" s="142"/>
      <c r="I6" s="142"/>
      <c r="J6" s="142"/>
      <c r="K6" s="142"/>
      <c r="L6" s="142"/>
      <c r="M6" s="142"/>
      <c r="N6" s="142"/>
      <c r="O6" s="142"/>
      <c r="P6" s="142"/>
    </row>
    <row r="7" spans="1:16" ht="15" x14ac:dyDescent="0.2">
      <c r="A7" s="142" t="s">
        <v>102</v>
      </c>
      <c r="B7" s="142"/>
      <c r="C7" s="142"/>
      <c r="D7" s="142"/>
      <c r="E7" s="142"/>
      <c r="F7" s="142"/>
      <c r="G7" s="142"/>
      <c r="H7" s="142"/>
      <c r="I7" s="142"/>
      <c r="J7" s="142"/>
      <c r="K7" s="142"/>
      <c r="L7" s="142"/>
      <c r="M7" s="142"/>
      <c r="N7" s="142"/>
      <c r="O7" s="142"/>
      <c r="P7" s="142"/>
    </row>
    <row r="8" spans="1:16" ht="15" x14ac:dyDescent="0.2">
      <c r="A8" s="127"/>
      <c r="B8" s="127"/>
      <c r="C8" s="127"/>
      <c r="D8" s="127"/>
      <c r="E8" s="127"/>
      <c r="F8" s="127"/>
      <c r="G8" s="127"/>
      <c r="H8" s="127"/>
      <c r="I8" s="127"/>
      <c r="J8" s="127"/>
      <c r="K8" s="127"/>
      <c r="L8" s="127"/>
      <c r="M8" s="127"/>
      <c r="N8" s="127"/>
      <c r="O8" s="127"/>
      <c r="P8" s="127"/>
    </row>
    <row r="9" spans="1:16" ht="15.75" x14ac:dyDescent="0.25">
      <c r="A9" s="136" t="s">
        <v>34</v>
      </c>
      <c r="B9" s="136"/>
      <c r="C9" s="136"/>
      <c r="D9" s="136"/>
      <c r="E9" s="136"/>
      <c r="F9" s="136"/>
      <c r="G9" s="136"/>
      <c r="H9" s="136"/>
      <c r="I9" s="136"/>
      <c r="J9" s="136"/>
      <c r="K9" s="136"/>
      <c r="L9" s="136"/>
      <c r="M9" s="136"/>
      <c r="N9" s="136"/>
      <c r="O9" s="136"/>
      <c r="P9" s="136"/>
    </row>
    <row r="10" spans="1:16" ht="77.25" customHeight="1" x14ac:dyDescent="0.2">
      <c r="A10" s="143" t="s">
        <v>97</v>
      </c>
      <c r="B10" s="143"/>
      <c r="C10" s="143"/>
      <c r="D10" s="143"/>
      <c r="E10" s="143"/>
      <c r="F10" s="143"/>
      <c r="G10" s="143"/>
      <c r="H10" s="143"/>
      <c r="I10" s="143"/>
      <c r="J10" s="143"/>
      <c r="K10" s="143"/>
      <c r="L10" s="143"/>
      <c r="M10" s="143"/>
      <c r="N10" s="143"/>
      <c r="O10" s="143"/>
      <c r="P10" s="143"/>
    </row>
    <row r="11" spans="1:16" ht="15" x14ac:dyDescent="0.2">
      <c r="A11" s="130"/>
      <c r="B11" s="130"/>
      <c r="C11" s="130"/>
      <c r="D11" s="130"/>
      <c r="E11" s="130"/>
      <c r="F11" s="130"/>
      <c r="G11" s="130"/>
      <c r="H11" s="130"/>
      <c r="I11" s="130"/>
      <c r="J11" s="130"/>
      <c r="K11" s="130"/>
      <c r="L11" s="130"/>
      <c r="M11" s="130"/>
      <c r="N11" s="130"/>
      <c r="O11" s="130"/>
      <c r="P11" s="130"/>
    </row>
    <row r="12" spans="1:16" ht="15.75" x14ac:dyDescent="0.25">
      <c r="A12" s="136" t="s">
        <v>35</v>
      </c>
      <c r="B12" s="136"/>
      <c r="C12" s="136"/>
      <c r="D12" s="136"/>
      <c r="E12" s="136"/>
      <c r="F12" s="136"/>
      <c r="G12" s="136"/>
      <c r="H12" s="136"/>
      <c r="I12" s="136"/>
      <c r="J12" s="136"/>
      <c r="K12" s="136"/>
      <c r="L12" s="136"/>
      <c r="M12" s="136"/>
      <c r="N12" s="136"/>
      <c r="O12" s="136"/>
      <c r="P12" s="136"/>
    </row>
    <row r="13" spans="1:16" ht="15.75" x14ac:dyDescent="0.25">
      <c r="A13" s="139" t="s">
        <v>52</v>
      </c>
      <c r="B13" s="139"/>
      <c r="C13" s="139"/>
      <c r="D13" s="139"/>
      <c r="E13" s="142" t="s">
        <v>96</v>
      </c>
      <c r="F13" s="142"/>
      <c r="G13" s="142"/>
      <c r="H13" s="142"/>
      <c r="I13" s="142"/>
      <c r="J13" s="142"/>
      <c r="K13" s="142"/>
      <c r="L13" s="142"/>
      <c r="M13" s="142"/>
      <c r="N13" s="142"/>
      <c r="O13" s="142"/>
      <c r="P13" s="142"/>
    </row>
    <row r="14" spans="1:16" ht="15.75" x14ac:dyDescent="0.25">
      <c r="A14" s="139" t="s">
        <v>119</v>
      </c>
      <c r="B14" s="139"/>
      <c r="C14" s="139"/>
      <c r="D14" s="139"/>
      <c r="E14" s="142" t="s">
        <v>120</v>
      </c>
      <c r="F14" s="142"/>
      <c r="G14" s="142"/>
      <c r="H14" s="142"/>
      <c r="I14" s="142"/>
      <c r="J14" s="142"/>
      <c r="K14" s="142"/>
      <c r="L14" s="142"/>
      <c r="M14" s="142"/>
      <c r="N14" s="142"/>
      <c r="O14" s="142"/>
      <c r="P14" s="142"/>
    </row>
    <row r="15" spans="1:16" ht="15.75" x14ac:dyDescent="0.25">
      <c r="A15" s="139" t="s">
        <v>22</v>
      </c>
      <c r="B15" s="139"/>
      <c r="C15" s="139"/>
      <c r="D15" s="139"/>
      <c r="E15" s="142" t="s">
        <v>50</v>
      </c>
      <c r="F15" s="142"/>
      <c r="G15" s="142"/>
      <c r="H15" s="142"/>
      <c r="I15" s="142"/>
      <c r="J15" s="142"/>
      <c r="K15" s="142"/>
      <c r="L15" s="142"/>
      <c r="M15" s="142"/>
      <c r="N15" s="142"/>
      <c r="O15" s="142"/>
      <c r="P15" s="142"/>
    </row>
    <row r="16" spans="1:16" ht="15.75" x14ac:dyDescent="0.25">
      <c r="A16" s="139" t="s">
        <v>36</v>
      </c>
      <c r="B16" s="139"/>
      <c r="C16" s="139"/>
      <c r="D16" s="139"/>
      <c r="E16" s="142" t="s">
        <v>37</v>
      </c>
      <c r="F16" s="142"/>
      <c r="G16" s="142"/>
      <c r="H16" s="142"/>
      <c r="I16" s="142"/>
      <c r="J16" s="142"/>
      <c r="K16" s="142"/>
      <c r="L16" s="142"/>
      <c r="M16" s="142"/>
      <c r="N16" s="142"/>
      <c r="O16" s="142"/>
      <c r="P16" s="142"/>
    </row>
    <row r="17" spans="1:20" ht="15.75" x14ac:dyDescent="0.25">
      <c r="A17" s="139" t="s">
        <v>26</v>
      </c>
      <c r="B17" s="139"/>
      <c r="C17" s="139"/>
      <c r="D17" s="139"/>
      <c r="E17" s="142" t="s">
        <v>38</v>
      </c>
      <c r="F17" s="142"/>
      <c r="G17" s="142"/>
      <c r="H17" s="142"/>
      <c r="I17" s="142"/>
      <c r="J17" s="142"/>
      <c r="K17" s="142"/>
      <c r="L17" s="142"/>
      <c r="M17" s="142"/>
      <c r="N17" s="142"/>
      <c r="O17" s="142"/>
      <c r="P17" s="142"/>
    </row>
    <row r="18" spans="1:20" s="97" customFormat="1" ht="15.75" x14ac:dyDescent="0.25">
      <c r="A18" s="95" t="s">
        <v>121</v>
      </c>
      <c r="B18" s="95"/>
      <c r="C18" s="95"/>
      <c r="D18" s="95"/>
      <c r="E18" s="131" t="s">
        <v>122</v>
      </c>
      <c r="F18" s="131"/>
      <c r="G18" s="131"/>
      <c r="H18" s="131"/>
      <c r="I18" s="131"/>
      <c r="J18" s="131"/>
      <c r="K18" s="131"/>
      <c r="L18" s="131"/>
      <c r="M18" s="131"/>
      <c r="N18" s="131"/>
      <c r="O18" s="131"/>
      <c r="P18" s="131"/>
    </row>
    <row r="19" spans="1:20" s="97" customFormat="1" ht="15.75" x14ac:dyDescent="0.25">
      <c r="A19" s="95" t="s">
        <v>123</v>
      </c>
      <c r="B19" s="95"/>
      <c r="C19" s="95"/>
      <c r="D19" s="95"/>
      <c r="E19" s="131" t="s">
        <v>120</v>
      </c>
      <c r="F19" s="131"/>
      <c r="G19" s="131"/>
      <c r="H19" s="131"/>
      <c r="I19" s="131"/>
      <c r="J19" s="131"/>
      <c r="K19" s="131"/>
      <c r="L19" s="131"/>
      <c r="M19" s="131"/>
      <c r="N19" s="131"/>
      <c r="O19" s="131"/>
      <c r="P19" s="131"/>
    </row>
    <row r="20" spans="1:20" ht="15.75" x14ac:dyDescent="0.25">
      <c r="A20" s="139" t="s">
        <v>39</v>
      </c>
      <c r="B20" s="139"/>
      <c r="C20" s="139"/>
      <c r="D20" s="139"/>
      <c r="E20" s="139"/>
      <c r="F20" s="139"/>
      <c r="G20" s="139"/>
      <c r="H20" s="139"/>
      <c r="I20" s="139"/>
      <c r="J20" s="139"/>
      <c r="K20" s="139"/>
      <c r="L20" s="139"/>
      <c r="M20" s="139"/>
      <c r="N20" s="139"/>
      <c r="O20" s="139"/>
      <c r="P20" s="139"/>
    </row>
    <row r="21" spans="1:20" ht="15.75" x14ac:dyDescent="0.25">
      <c r="A21" s="129"/>
      <c r="B21" s="129"/>
      <c r="C21" s="129"/>
      <c r="D21" s="129"/>
      <c r="E21" s="129"/>
      <c r="F21" s="129"/>
      <c r="G21" s="129"/>
      <c r="H21" s="129"/>
      <c r="I21" s="129"/>
      <c r="J21" s="129"/>
      <c r="K21" s="129"/>
      <c r="L21" s="129"/>
      <c r="M21" s="129"/>
      <c r="N21" s="129"/>
      <c r="O21" s="129"/>
      <c r="P21" s="129"/>
    </row>
    <row r="22" spans="1:20" ht="15.75" x14ac:dyDescent="0.25">
      <c r="A22" s="136" t="s">
        <v>76</v>
      </c>
      <c r="B22" s="136"/>
      <c r="C22" s="136"/>
      <c r="D22" s="136"/>
      <c r="E22" s="136"/>
      <c r="F22" s="136"/>
      <c r="G22" s="136"/>
      <c r="H22" s="136"/>
      <c r="I22" s="136"/>
      <c r="J22" s="136"/>
      <c r="K22" s="136"/>
      <c r="L22" s="136"/>
      <c r="M22" s="136"/>
      <c r="N22" s="136"/>
      <c r="O22" s="136"/>
      <c r="P22" s="136"/>
    </row>
    <row r="23" spans="1:20" s="72" customFormat="1" ht="15" customHeight="1" x14ac:dyDescent="0.2">
      <c r="A23" s="140" t="s">
        <v>77</v>
      </c>
      <c r="B23" s="140"/>
      <c r="C23" s="140"/>
      <c r="D23" s="140"/>
      <c r="E23" s="140"/>
      <c r="F23" s="140"/>
      <c r="G23" s="140"/>
      <c r="H23" s="140"/>
      <c r="I23" s="140"/>
      <c r="J23" s="140"/>
      <c r="K23" s="140"/>
      <c r="L23" s="140"/>
      <c r="M23" s="140"/>
      <c r="N23" s="140"/>
      <c r="O23" s="140"/>
      <c r="P23" s="140"/>
    </row>
    <row r="24" spans="1:20" s="80" customFormat="1" ht="15" customHeight="1" x14ac:dyDescent="0.2">
      <c r="A24" s="140" t="s">
        <v>91</v>
      </c>
      <c r="B24" s="140"/>
      <c r="C24" s="140"/>
      <c r="D24" s="140"/>
      <c r="E24" s="140"/>
      <c r="F24" s="140"/>
      <c r="G24" s="140"/>
      <c r="H24" s="140"/>
      <c r="I24" s="140"/>
      <c r="J24" s="140"/>
      <c r="K24" s="140"/>
      <c r="L24" s="140"/>
      <c r="M24" s="140"/>
      <c r="N24" s="140"/>
      <c r="O24" s="140"/>
      <c r="P24" s="140"/>
    </row>
    <row r="25" spans="1:20" s="80" customFormat="1" ht="15" customHeight="1" x14ac:dyDescent="0.2">
      <c r="A25" s="144" t="s">
        <v>92</v>
      </c>
      <c r="B25" s="144"/>
      <c r="C25" s="144"/>
      <c r="D25" s="144"/>
      <c r="E25" s="144"/>
      <c r="F25" s="144"/>
      <c r="G25" s="144"/>
      <c r="H25" s="144"/>
      <c r="I25" s="144"/>
      <c r="J25" s="144"/>
      <c r="K25" s="144"/>
      <c r="L25" s="144"/>
      <c r="M25" s="144"/>
      <c r="N25" s="144"/>
      <c r="O25" s="144"/>
      <c r="P25" s="144"/>
    </row>
    <row r="26" spans="1:20" s="80" customFormat="1" ht="15" customHeight="1" x14ac:dyDescent="0.2">
      <c r="A26" s="140" t="s">
        <v>93</v>
      </c>
      <c r="B26" s="140"/>
      <c r="C26" s="140"/>
      <c r="D26" s="140"/>
      <c r="E26" s="140"/>
      <c r="F26" s="140"/>
      <c r="G26" s="140"/>
      <c r="H26" s="140"/>
      <c r="I26" s="140"/>
      <c r="J26" s="140"/>
      <c r="K26" s="140"/>
      <c r="L26" s="140"/>
      <c r="M26" s="140"/>
      <c r="N26" s="140"/>
      <c r="O26" s="140"/>
      <c r="P26" s="140"/>
    </row>
    <row r="27" spans="1:20" s="80" customFormat="1" ht="15" customHeight="1" x14ac:dyDescent="0.2">
      <c r="A27" s="131"/>
      <c r="B27" s="131"/>
      <c r="C27" s="131"/>
      <c r="D27" s="131"/>
      <c r="E27" s="131"/>
      <c r="F27" s="131"/>
      <c r="G27" s="131"/>
      <c r="H27" s="131"/>
      <c r="I27" s="131"/>
      <c r="J27" s="131"/>
      <c r="K27" s="131"/>
      <c r="L27" s="131"/>
      <c r="M27" s="131"/>
      <c r="N27" s="131"/>
      <c r="O27" s="131"/>
      <c r="P27" s="131"/>
    </row>
    <row r="28" spans="1:20" ht="15.75" x14ac:dyDescent="0.25">
      <c r="A28" s="136" t="s">
        <v>53</v>
      </c>
      <c r="B28" s="136"/>
      <c r="C28" s="136"/>
      <c r="D28" s="136"/>
      <c r="E28" s="136"/>
      <c r="F28" s="136"/>
      <c r="G28" s="136"/>
      <c r="H28" s="136"/>
      <c r="I28" s="136"/>
      <c r="J28" s="136"/>
      <c r="K28" s="136"/>
      <c r="L28" s="136"/>
      <c r="M28" s="136"/>
      <c r="N28" s="136"/>
      <c r="O28" s="136"/>
      <c r="P28" s="136"/>
    </row>
    <row r="29" spans="1:20" ht="15.75" customHeight="1" x14ac:dyDescent="0.25">
      <c r="A29" s="141" t="s">
        <v>113</v>
      </c>
      <c r="B29" s="141"/>
      <c r="C29" s="141"/>
      <c r="D29" s="141"/>
      <c r="E29" s="141"/>
      <c r="F29" s="141"/>
      <c r="G29" s="141"/>
      <c r="H29" s="141" t="s">
        <v>124</v>
      </c>
      <c r="I29" s="141"/>
      <c r="J29" s="141"/>
      <c r="K29" s="141"/>
      <c r="L29" s="141"/>
      <c r="M29" s="141"/>
      <c r="N29" s="141"/>
      <c r="O29" s="141"/>
      <c r="P29" s="141"/>
    </row>
    <row r="30" spans="1:20" ht="15" customHeight="1" x14ac:dyDescent="0.2">
      <c r="A30" s="79">
        <f>[2]Budget!K2</f>
        <v>0.31</v>
      </c>
      <c r="B30" s="138" t="s">
        <v>41</v>
      </c>
      <c r="C30" s="138"/>
      <c r="D30" s="138"/>
      <c r="E30" s="138"/>
      <c r="F30" s="138"/>
      <c r="G30" s="138"/>
      <c r="H30" s="138" t="s">
        <v>125</v>
      </c>
      <c r="I30" s="138"/>
      <c r="J30" s="138"/>
      <c r="K30" s="138"/>
      <c r="L30" s="138"/>
      <c r="M30" s="138"/>
      <c r="N30" s="138"/>
      <c r="O30" s="138"/>
      <c r="P30" s="138"/>
      <c r="T30" s="90"/>
    </row>
    <row r="31" spans="1:20" ht="15" customHeight="1" x14ac:dyDescent="0.2">
      <c r="A31" s="79">
        <f>[2]Budget!K3</f>
        <v>0.19600000000000001</v>
      </c>
      <c r="B31" s="138" t="s">
        <v>42</v>
      </c>
      <c r="C31" s="138"/>
      <c r="D31" s="138"/>
      <c r="E31" s="138"/>
      <c r="F31" s="138"/>
      <c r="G31" s="138"/>
      <c r="H31" s="138" t="s">
        <v>126</v>
      </c>
      <c r="I31" s="138"/>
      <c r="J31" s="138"/>
      <c r="K31" s="138"/>
      <c r="L31" s="138"/>
      <c r="M31" s="138"/>
      <c r="N31" s="138"/>
      <c r="O31" s="138"/>
      <c r="P31" s="138"/>
    </row>
    <row r="32" spans="1:20" ht="15" customHeight="1" x14ac:dyDescent="0.2">
      <c r="A32" s="79">
        <f>[2]Budget!K4</f>
        <v>0.41599999999999998</v>
      </c>
      <c r="B32" s="138" t="s">
        <v>43</v>
      </c>
      <c r="C32" s="138"/>
      <c r="D32" s="138"/>
      <c r="E32" s="138"/>
      <c r="F32" s="138"/>
      <c r="G32" s="138"/>
      <c r="H32" s="138" t="s">
        <v>75</v>
      </c>
      <c r="I32" s="138"/>
      <c r="J32" s="138"/>
      <c r="K32" s="138"/>
      <c r="L32" s="138"/>
      <c r="M32" s="138"/>
      <c r="N32" s="138"/>
      <c r="O32" s="138"/>
      <c r="P32" s="138"/>
    </row>
    <row r="33" spans="1:17" ht="15.75" customHeight="1" x14ac:dyDescent="0.25">
      <c r="A33" s="79">
        <f>[2]Budget!K5</f>
        <v>0.54800000000000004</v>
      </c>
      <c r="B33" s="138" t="s">
        <v>44</v>
      </c>
      <c r="C33" s="138"/>
      <c r="D33" s="138"/>
      <c r="E33" s="138"/>
      <c r="F33" s="138"/>
      <c r="G33" s="138"/>
      <c r="H33" s="141" t="s">
        <v>55</v>
      </c>
      <c r="I33" s="141"/>
      <c r="J33" s="141"/>
      <c r="K33" s="141"/>
      <c r="L33" s="141"/>
      <c r="M33" s="141"/>
      <c r="N33" s="141"/>
      <c r="O33" s="141"/>
      <c r="P33" s="141"/>
    </row>
    <row r="34" spans="1:17" ht="15" customHeight="1" x14ac:dyDescent="0.2">
      <c r="A34" s="79">
        <f>[2]Budget!K6</f>
        <v>0.218</v>
      </c>
      <c r="B34" s="138" t="s">
        <v>56</v>
      </c>
      <c r="C34" s="138"/>
      <c r="D34" s="138"/>
      <c r="E34" s="138"/>
      <c r="F34" s="138"/>
      <c r="G34" s="138"/>
      <c r="H34" s="138" t="s">
        <v>127</v>
      </c>
      <c r="I34" s="138"/>
      <c r="J34" s="138"/>
      <c r="K34" s="138"/>
      <c r="L34" s="138"/>
      <c r="M34" s="138"/>
      <c r="N34" s="138"/>
      <c r="O34" s="138"/>
      <c r="P34" s="138"/>
    </row>
    <row r="35" spans="1:17" ht="15" customHeight="1" x14ac:dyDescent="0.2">
      <c r="A35" s="79">
        <f>[2]Budget!K7</f>
        <v>0.124</v>
      </c>
      <c r="B35" s="138" t="s">
        <v>57</v>
      </c>
      <c r="C35" s="138"/>
      <c r="D35" s="138"/>
      <c r="E35" s="138"/>
      <c r="F35" s="138"/>
      <c r="G35" s="138"/>
      <c r="H35" s="138"/>
      <c r="I35" s="138"/>
      <c r="J35" s="138"/>
      <c r="K35" s="138"/>
      <c r="L35" s="138"/>
      <c r="M35" s="138"/>
      <c r="N35" s="138"/>
      <c r="O35" s="138"/>
      <c r="P35" s="138"/>
    </row>
    <row r="36" spans="1:17" ht="15.75" customHeight="1" x14ac:dyDescent="0.2">
      <c r="A36" s="79">
        <f>[2]Budget!K8</f>
        <v>1.2999999999999999E-2</v>
      </c>
      <c r="B36" s="138" t="s">
        <v>45</v>
      </c>
      <c r="C36" s="138"/>
      <c r="D36" s="138"/>
      <c r="E36" s="138"/>
      <c r="F36" s="138"/>
      <c r="G36" s="138"/>
      <c r="H36" s="138"/>
      <c r="I36" s="138"/>
      <c r="J36" s="138"/>
      <c r="K36" s="138"/>
      <c r="L36" s="138"/>
      <c r="M36" s="138"/>
      <c r="N36" s="138"/>
      <c r="O36" s="138"/>
      <c r="P36" s="138"/>
    </row>
    <row r="37" spans="1:17" ht="15" customHeight="1" x14ac:dyDescent="0.2">
      <c r="A37" s="79">
        <f>[2]Budget!K9</f>
        <v>7.1999999999999995E-2</v>
      </c>
      <c r="B37" s="138" t="s">
        <v>46</v>
      </c>
      <c r="C37" s="138"/>
      <c r="D37" s="138"/>
      <c r="E37" s="138"/>
      <c r="F37" s="138"/>
      <c r="G37" s="138"/>
      <c r="H37" s="138"/>
      <c r="I37" s="138"/>
      <c r="J37" s="138"/>
      <c r="K37" s="138"/>
      <c r="L37" s="138"/>
      <c r="M37" s="138"/>
      <c r="N37" s="138"/>
      <c r="O37" s="138"/>
      <c r="P37" s="138"/>
    </row>
    <row r="38" spans="1:17" ht="15" customHeight="1" x14ac:dyDescent="0.2">
      <c r="A38" s="79"/>
      <c r="B38" s="128"/>
      <c r="C38" s="128"/>
      <c r="D38" s="128"/>
      <c r="E38" s="128"/>
      <c r="F38" s="128"/>
      <c r="G38" s="128"/>
      <c r="H38" s="128"/>
      <c r="I38" s="128"/>
      <c r="J38" s="128"/>
      <c r="K38" s="128"/>
      <c r="L38" s="128"/>
      <c r="M38" s="128"/>
      <c r="N38" s="128"/>
      <c r="O38" s="128"/>
      <c r="P38" s="128"/>
    </row>
    <row r="39" spans="1:17" ht="15.75" x14ac:dyDescent="0.25">
      <c r="A39" s="136" t="s">
        <v>40</v>
      </c>
      <c r="B39" s="136"/>
      <c r="C39" s="136"/>
      <c r="D39" s="136"/>
      <c r="E39" s="136"/>
      <c r="F39" s="136"/>
      <c r="G39" s="136"/>
      <c r="H39" s="136"/>
      <c r="I39" s="136"/>
      <c r="J39" s="136"/>
      <c r="K39" s="136"/>
      <c r="L39" s="136"/>
      <c r="M39" s="136"/>
      <c r="N39" s="136"/>
      <c r="O39" s="136"/>
      <c r="P39" s="136"/>
    </row>
    <row r="40" spans="1:17" ht="14.25" x14ac:dyDescent="0.2">
      <c r="A40" s="137" t="s">
        <v>90</v>
      </c>
      <c r="B40" s="138"/>
      <c r="C40" s="138"/>
      <c r="D40" s="138"/>
      <c r="E40" s="138"/>
      <c r="F40" s="138"/>
      <c r="G40" s="138"/>
      <c r="H40" s="138"/>
      <c r="I40" s="138"/>
      <c r="J40" s="138"/>
      <c r="K40" s="138"/>
      <c r="L40" s="138"/>
      <c r="M40" s="138"/>
      <c r="N40" s="138"/>
      <c r="O40" s="138"/>
      <c r="P40" s="138"/>
      <c r="Q40" s="23"/>
    </row>
    <row r="41" spans="1:17" ht="14.25" x14ac:dyDescent="0.2">
      <c r="A41" s="138" t="s">
        <v>54</v>
      </c>
      <c r="B41" s="138"/>
      <c r="C41" s="138"/>
      <c r="D41" s="138"/>
      <c r="E41" s="138"/>
      <c r="F41" s="138"/>
      <c r="G41" s="138"/>
      <c r="H41" s="138"/>
      <c r="I41" s="138"/>
      <c r="J41" s="138"/>
      <c r="K41" s="138"/>
      <c r="L41" s="138"/>
      <c r="M41" s="138"/>
      <c r="N41" s="138"/>
      <c r="O41" s="138"/>
      <c r="P41" s="138"/>
      <c r="Q41" s="23"/>
    </row>
    <row r="42" spans="1:17" ht="14.25" x14ac:dyDescent="0.2">
      <c r="A42" s="128"/>
      <c r="B42" s="128"/>
      <c r="C42" s="128"/>
      <c r="D42" s="128"/>
      <c r="E42" s="128"/>
      <c r="F42" s="128"/>
      <c r="G42" s="128"/>
      <c r="H42" s="128"/>
      <c r="I42" s="128"/>
      <c r="J42" s="128"/>
      <c r="K42" s="128"/>
      <c r="L42" s="128"/>
      <c r="M42" s="128"/>
      <c r="N42" s="128"/>
      <c r="O42" s="128"/>
      <c r="P42" s="128"/>
      <c r="Q42" s="23"/>
    </row>
    <row r="43" spans="1:17" ht="14.25" x14ac:dyDescent="0.2">
      <c r="A43" s="137" t="s">
        <v>98</v>
      </c>
      <c r="B43" s="138"/>
      <c r="C43" s="138"/>
      <c r="D43" s="138"/>
      <c r="E43" s="138"/>
      <c r="F43" s="138"/>
      <c r="G43" s="138"/>
      <c r="H43" s="138"/>
      <c r="I43" s="138"/>
      <c r="J43" s="138"/>
      <c r="K43" s="138"/>
      <c r="L43" s="138"/>
      <c r="M43" s="138"/>
      <c r="N43" s="138"/>
      <c r="O43" s="138"/>
      <c r="P43" s="138"/>
      <c r="Q43" s="23"/>
    </row>
    <row r="44" spans="1:17" ht="14.25" x14ac:dyDescent="0.2">
      <c r="A44" s="138" t="s">
        <v>94</v>
      </c>
      <c r="B44" s="138"/>
      <c r="C44" s="138"/>
      <c r="D44" s="138"/>
      <c r="E44" s="138"/>
      <c r="F44" s="138"/>
      <c r="G44" s="138"/>
      <c r="H44" s="138"/>
      <c r="I44" s="138"/>
      <c r="J44" s="138"/>
      <c r="K44" s="138"/>
      <c r="L44" s="138"/>
      <c r="M44" s="138"/>
      <c r="N44" s="138"/>
      <c r="O44" s="138"/>
      <c r="P44" s="138"/>
      <c r="Q44" s="23"/>
    </row>
    <row r="45" spans="1:17" ht="14.25" x14ac:dyDescent="0.2">
      <c r="A45" s="138"/>
      <c r="B45" s="138"/>
      <c r="C45" s="138"/>
      <c r="D45" s="138"/>
      <c r="E45" s="138"/>
      <c r="F45" s="138"/>
      <c r="G45" s="138"/>
      <c r="H45" s="138"/>
      <c r="I45" s="138"/>
      <c r="J45" s="138"/>
      <c r="K45" s="138"/>
      <c r="L45" s="138"/>
      <c r="M45" s="138"/>
      <c r="N45" s="138"/>
      <c r="O45" s="138"/>
      <c r="P45" s="138"/>
      <c r="Q45" s="23"/>
    </row>
    <row r="46" spans="1:17" ht="14.25" customHeight="1" x14ac:dyDescent="0.2">
      <c r="A46" s="147" t="s">
        <v>95</v>
      </c>
      <c r="B46" s="148"/>
      <c r="C46" s="148"/>
      <c r="D46" s="148"/>
      <c r="E46" s="148"/>
      <c r="F46" s="148"/>
      <c r="G46" s="148"/>
      <c r="H46" s="148"/>
      <c r="I46" s="148"/>
      <c r="J46" s="148"/>
      <c r="K46" s="148"/>
      <c r="L46" s="148"/>
      <c r="M46" s="148"/>
      <c r="N46" s="148"/>
      <c r="O46" s="148"/>
      <c r="P46" s="148"/>
      <c r="Q46" s="23"/>
    </row>
    <row r="47" spans="1:17" ht="14.25" x14ac:dyDescent="0.2">
      <c r="A47" s="138" t="s">
        <v>79</v>
      </c>
      <c r="B47" s="138"/>
      <c r="C47" s="138"/>
      <c r="D47" s="138"/>
      <c r="E47" s="138"/>
      <c r="F47" s="138"/>
      <c r="G47" s="138"/>
      <c r="H47" s="138"/>
      <c r="I47" s="138"/>
      <c r="J47" s="138"/>
      <c r="K47" s="138"/>
      <c r="L47" s="138"/>
      <c r="M47" s="138"/>
      <c r="N47" s="138"/>
      <c r="O47" s="138"/>
      <c r="P47" s="138"/>
    </row>
  </sheetData>
  <mergeCells count="52">
    <mergeCell ref="A47:P47"/>
    <mergeCell ref="A22:P22"/>
    <mergeCell ref="A43:P43"/>
    <mergeCell ref="A44:P44"/>
    <mergeCell ref="A46:P46"/>
    <mergeCell ref="B35:G35"/>
    <mergeCell ref="H35:P35"/>
    <mergeCell ref="B36:G36"/>
    <mergeCell ref="H36:P36"/>
    <mergeCell ref="B37:G37"/>
    <mergeCell ref="H37:P37"/>
    <mergeCell ref="B33:G33"/>
    <mergeCell ref="A28:P28"/>
    <mergeCell ref="H32:P32"/>
    <mergeCell ref="B31:G31"/>
    <mergeCell ref="H31:P31"/>
    <mergeCell ref="B32:G32"/>
    <mergeCell ref="A1:P1"/>
    <mergeCell ref="A4:P4"/>
    <mergeCell ref="A5:P5"/>
    <mergeCell ref="A6:P6"/>
    <mergeCell ref="A9:P9"/>
    <mergeCell ref="I2:N2"/>
    <mergeCell ref="E17:P17"/>
    <mergeCell ref="A7:P7"/>
    <mergeCell ref="A17:D17"/>
    <mergeCell ref="A10:P10"/>
    <mergeCell ref="A12:P12"/>
    <mergeCell ref="A13:D13"/>
    <mergeCell ref="E13:P13"/>
    <mergeCell ref="A14:D14"/>
    <mergeCell ref="E14:P14"/>
    <mergeCell ref="A15:D15"/>
    <mergeCell ref="E15:P15"/>
    <mergeCell ref="A16:D16"/>
    <mergeCell ref="E16:P16"/>
    <mergeCell ref="A39:P39"/>
    <mergeCell ref="A40:P40"/>
    <mergeCell ref="A41:P41"/>
    <mergeCell ref="A45:P45"/>
    <mergeCell ref="A20:P20"/>
    <mergeCell ref="A24:P24"/>
    <mergeCell ref="A29:G29"/>
    <mergeCell ref="H29:P29"/>
    <mergeCell ref="B30:G30"/>
    <mergeCell ref="H30:P30"/>
    <mergeCell ref="H33:P33"/>
    <mergeCell ref="B34:G34"/>
    <mergeCell ref="A26:P26"/>
    <mergeCell ref="A23:P23"/>
    <mergeCell ref="A25:P25"/>
    <mergeCell ref="H34:P34"/>
  </mergeCells>
  <hyperlinks>
    <hyperlink ref="I2" r:id="rId1" xr:uid="{1BBEFCCB-3AF6-4F5B-8227-6FE293A0CFA3}"/>
  </hyperlinks>
  <pageMargins left="0.7" right="0.7" top="0.75" bottom="0.75" header="0.3" footer="0.3"/>
  <pageSetup scale="6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2020-02-13T14:17:08Z</cp:lastPrinted>
  <dcterms:created xsi:type="dcterms:W3CDTF">2001-12-18T15:44:17Z</dcterms:created>
  <dcterms:modified xsi:type="dcterms:W3CDTF">2023-01-05T20:12:16Z</dcterms:modified>
</cp:coreProperties>
</file>