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defaultThemeVersion="124226"/>
  <mc:AlternateContent xmlns:mc="http://schemas.openxmlformats.org/markup-compatibility/2006">
    <mc:Choice Requires="x15">
      <x15ac:absPath xmlns:x15ac="http://schemas.microsoft.com/office/spreadsheetml/2010/11/ac" url="C:\Users\bkapper\Desktop\Budget Templates\"/>
    </mc:Choice>
  </mc:AlternateContent>
  <xr:revisionPtr revIDLastSave="0" documentId="8_{17C38970-45D1-4B6F-9FAB-CFE6E40800FA}" xr6:coauthVersionLast="36" xr6:coauthVersionMax="36" xr10:uidLastSave="{00000000-0000-0000-0000-000000000000}"/>
  <bookViews>
    <workbookView xWindow="0" yWindow="1850" windowWidth="15300" windowHeight="6240" xr2:uid="{00000000-000D-0000-FFFF-FFFF00000000}"/>
  </bookViews>
  <sheets>
    <sheet name="Budget" sheetId="77" r:id="rId1"/>
    <sheet name="BUDGET INFO" sheetId="78" r:id="rId2"/>
  </sheets>
  <externalReferences>
    <externalReference r:id="rId3"/>
    <externalReference r:id="rId4"/>
  </externalReferences>
  <definedNames>
    <definedName name="_xlnm.Print_Area" localSheetId="0">Budget!$A$1:$O$92</definedName>
    <definedName name="Print_Area_MI">#REF!</definedName>
    <definedName name="Print_Titles_MI">'[1]FACE-AA'!#REF!</definedName>
  </definedNames>
  <calcPr calcId="191029"/>
</workbook>
</file>

<file path=xl/calcChain.xml><?xml version="1.0" encoding="utf-8"?>
<calcChain xmlns="http://schemas.openxmlformats.org/spreadsheetml/2006/main">
  <c r="A37" i="78" l="1"/>
  <c r="A36" i="78"/>
  <c r="A35" i="78"/>
  <c r="A34" i="78"/>
  <c r="A33" i="78"/>
  <c r="A32" i="78"/>
  <c r="A31" i="78"/>
  <c r="A30" i="78"/>
  <c r="P89" i="77" l="1"/>
  <c r="K89" i="77"/>
  <c r="L89" i="77"/>
  <c r="M89" i="77"/>
  <c r="N89" i="77"/>
  <c r="J89" i="77"/>
  <c r="O81" i="77"/>
  <c r="O79" i="77"/>
  <c r="P81" i="77" s="1"/>
  <c r="N81" i="77"/>
  <c r="M81" i="77"/>
  <c r="L81" i="77"/>
  <c r="K81" i="77"/>
  <c r="J81" i="77"/>
  <c r="O94" i="77" l="1"/>
  <c r="N87" i="77"/>
  <c r="M87" i="77"/>
  <c r="L87" i="77"/>
  <c r="K87" i="77"/>
  <c r="J87" i="77"/>
  <c r="N67" i="77"/>
  <c r="M67" i="77"/>
  <c r="L67" i="77"/>
  <c r="K67" i="77"/>
  <c r="J67" i="77"/>
  <c r="N60" i="77"/>
  <c r="M60" i="77"/>
  <c r="L60" i="77"/>
  <c r="K60" i="77"/>
  <c r="J60" i="77"/>
  <c r="N54" i="77"/>
  <c r="M54" i="77"/>
  <c r="L54" i="77"/>
  <c r="K54" i="77"/>
  <c r="J54" i="77"/>
  <c r="N48" i="77"/>
  <c r="M48" i="77"/>
  <c r="L48" i="77"/>
  <c r="K48" i="77"/>
  <c r="J48" i="77"/>
  <c r="N43" i="77"/>
  <c r="M43" i="77"/>
  <c r="L43" i="77"/>
  <c r="K43" i="77"/>
  <c r="O85" i="77"/>
  <c r="O71" i="77"/>
  <c r="O64" i="77"/>
  <c r="O63" i="77"/>
  <c r="O58" i="77"/>
  <c r="O57" i="77"/>
  <c r="P60" i="77" s="1"/>
  <c r="O52" i="77"/>
  <c r="P54" i="77" s="1"/>
  <c r="O46" i="77"/>
  <c r="P48" i="77" s="1"/>
  <c r="O41" i="77"/>
  <c r="G35" i="77"/>
  <c r="F35" i="77"/>
  <c r="E35" i="77"/>
  <c r="D35" i="77"/>
  <c r="C35" i="77"/>
  <c r="R26" i="77" l="1"/>
  <c r="S26" i="77" s="1"/>
  <c r="R23" i="77"/>
  <c r="S23" i="77" s="1"/>
  <c r="S20" i="77"/>
  <c r="T20" i="77" s="1"/>
  <c r="S16" i="77"/>
  <c r="T16" i="77" s="1"/>
  <c r="U16" i="77" l="1"/>
  <c r="T26" i="77"/>
  <c r="U20" i="77"/>
  <c r="T23" i="77"/>
  <c r="S28" i="77"/>
  <c r="S29" i="77" s="1"/>
  <c r="S27" i="77"/>
  <c r="S30" i="77" l="1"/>
  <c r="S31" i="77" s="1"/>
  <c r="V20" i="77"/>
  <c r="U23" i="77"/>
  <c r="V16" i="77"/>
  <c r="U26" i="77"/>
  <c r="T28" i="77"/>
  <c r="T29" i="77" s="1"/>
  <c r="T27" i="77"/>
  <c r="N31" i="77"/>
  <c r="N27" i="77"/>
  <c r="N23" i="77"/>
  <c r="N19" i="77"/>
  <c r="N11" i="77"/>
  <c r="M31" i="77"/>
  <c r="M27" i="77"/>
  <c r="M23" i="77"/>
  <c r="M19" i="77"/>
  <c r="M11" i="77"/>
  <c r="L31" i="77"/>
  <c r="L27" i="77"/>
  <c r="L23" i="77"/>
  <c r="L19" i="77"/>
  <c r="L11" i="77"/>
  <c r="K31" i="77"/>
  <c r="K27" i="77"/>
  <c r="K23" i="77"/>
  <c r="K19" i="77"/>
  <c r="K11" i="77"/>
  <c r="J31" i="77"/>
  <c r="J27" i="77"/>
  <c r="J23" i="77"/>
  <c r="J19" i="77"/>
  <c r="J11" i="77"/>
  <c r="N15" i="77"/>
  <c r="M15" i="77"/>
  <c r="L15" i="77"/>
  <c r="K15" i="77"/>
  <c r="J15" i="77"/>
  <c r="M35" i="77" l="1"/>
  <c r="O19" i="77"/>
  <c r="O11" i="77"/>
  <c r="J35" i="77"/>
  <c r="O23" i="77"/>
  <c r="L35" i="77"/>
  <c r="O15" i="77"/>
  <c r="O31" i="77"/>
  <c r="N35" i="77"/>
  <c r="O27" i="77"/>
  <c r="K35" i="77"/>
  <c r="W16" i="77"/>
  <c r="W26" i="77" s="1"/>
  <c r="V26" i="77"/>
  <c r="W20" i="77"/>
  <c r="W23" i="77" s="1"/>
  <c r="V23" i="77"/>
  <c r="T30" i="77"/>
  <c r="T31" i="77" s="1"/>
  <c r="U28" i="77"/>
  <c r="U29" i="77" s="1"/>
  <c r="U27" i="77"/>
  <c r="P35" i="77" l="1"/>
  <c r="U30" i="77"/>
  <c r="U31" i="77" s="1"/>
  <c r="V27" i="77"/>
  <c r="V28" i="77"/>
  <c r="V29" i="77" s="1"/>
  <c r="O84" i="77"/>
  <c r="P87" i="77" s="1"/>
  <c r="O72" i="77"/>
  <c r="O73" i="77"/>
  <c r="O74" i="77"/>
  <c r="O70" i="77"/>
  <c r="N76" i="77"/>
  <c r="O65" i="77"/>
  <c r="P67" i="77" s="1"/>
  <c r="O40" i="77"/>
  <c r="G32" i="77"/>
  <c r="G28" i="77"/>
  <c r="G24" i="77"/>
  <c r="G20" i="77"/>
  <c r="G16" i="77"/>
  <c r="G12" i="77"/>
  <c r="M12" i="77"/>
  <c r="N12" i="77"/>
  <c r="N28" i="77"/>
  <c r="K12" i="77"/>
  <c r="N20" i="77"/>
  <c r="J76" i="77"/>
  <c r="K76" i="77"/>
  <c r="L76" i="77"/>
  <c r="M76" i="77"/>
  <c r="J43" i="77"/>
  <c r="F32" i="77"/>
  <c r="E32" i="77"/>
  <c r="D32" i="77"/>
  <c r="C32" i="77"/>
  <c r="F28" i="77"/>
  <c r="E28" i="77"/>
  <c r="D28" i="77"/>
  <c r="C28" i="77"/>
  <c r="F24" i="77"/>
  <c r="E24" i="77"/>
  <c r="D24" i="77"/>
  <c r="C24" i="77"/>
  <c r="F20" i="77"/>
  <c r="E20" i="77"/>
  <c r="D20" i="77"/>
  <c r="C20" i="77"/>
  <c r="F16" i="77"/>
  <c r="E16" i="77"/>
  <c r="D16" i="77"/>
  <c r="C16" i="77"/>
  <c r="D12" i="77"/>
  <c r="E12" i="77"/>
  <c r="F12" i="77"/>
  <c r="C12" i="77"/>
  <c r="M32" i="77"/>
  <c r="M33" i="77" s="1"/>
  <c r="N32" i="77"/>
  <c r="N33" i="77" s="1"/>
  <c r="J12" i="77"/>
  <c r="L12" i="77"/>
  <c r="L16" i="77"/>
  <c r="M20" i="77"/>
  <c r="L24" i="77"/>
  <c r="L25" i="77" s="1"/>
  <c r="K28" i="77"/>
  <c r="K29" i="77" s="1"/>
  <c r="M28" i="77"/>
  <c r="M29" i="77" s="1"/>
  <c r="L32" i="77"/>
  <c r="L33" i="77" s="1"/>
  <c r="K16" i="77"/>
  <c r="L20" i="77"/>
  <c r="L21" i="77" s="1"/>
  <c r="K24" i="77"/>
  <c r="K25" i="77" s="1"/>
  <c r="L28" i="77"/>
  <c r="K32" i="77"/>
  <c r="K33" i="77" s="1"/>
  <c r="M24" i="77"/>
  <c r="M25" i="77" s="1"/>
  <c r="M16" i="77"/>
  <c r="M17" i="77" s="1"/>
  <c r="N24" i="77"/>
  <c r="N25" i="77" s="1"/>
  <c r="J28" i="77"/>
  <c r="J24" i="77"/>
  <c r="J25" i="77" s="1"/>
  <c r="J20" i="77"/>
  <c r="J32" i="77"/>
  <c r="J16" i="77"/>
  <c r="J21" i="77" l="1"/>
  <c r="M36" i="77"/>
  <c r="M37" i="77" s="1"/>
  <c r="M90" i="77" s="1"/>
  <c r="M91" i="77" s="1"/>
  <c r="M92" i="77" s="1"/>
  <c r="M95" i="77" s="1"/>
  <c r="M96" i="77" s="1"/>
  <c r="M97" i="77" s="1"/>
  <c r="L36" i="77"/>
  <c r="L37" i="77" s="1"/>
  <c r="L90" i="77" s="1"/>
  <c r="L91" i="77" s="1"/>
  <c r="L92" i="77" s="1"/>
  <c r="L95" i="77" s="1"/>
  <c r="L96" i="77" s="1"/>
  <c r="L97" i="77" s="1"/>
  <c r="O28" i="77"/>
  <c r="O12" i="77"/>
  <c r="J36" i="77"/>
  <c r="J37" i="77" s="1"/>
  <c r="J33" i="77"/>
  <c r="P33" i="77" s="1"/>
  <c r="O32" i="77"/>
  <c r="J29" i="77"/>
  <c r="O24" i="77"/>
  <c r="O25" i="77" s="1"/>
  <c r="O16" i="77"/>
  <c r="O17" i="77" s="1"/>
  <c r="O60" i="77"/>
  <c r="V30" i="77"/>
  <c r="V31" i="77" s="1"/>
  <c r="W27" i="77"/>
  <c r="W28" i="77"/>
  <c r="W29" i="77" s="1"/>
  <c r="O43" i="77"/>
  <c r="O54" i="77"/>
  <c r="O87" i="77"/>
  <c r="P43" i="77"/>
  <c r="O67" i="77"/>
  <c r="O76" i="77"/>
  <c r="P76" i="77"/>
  <c r="O33" i="77"/>
  <c r="L29" i="77"/>
  <c r="N29" i="77"/>
  <c r="P25" i="77"/>
  <c r="K20" i="77"/>
  <c r="K21" i="77" s="1"/>
  <c r="M21" i="77"/>
  <c r="N21" i="77"/>
  <c r="K13" i="77"/>
  <c r="L13" i="77"/>
  <c r="N13" i="77"/>
  <c r="K17" i="77"/>
  <c r="O48" i="77"/>
  <c r="M13" i="77"/>
  <c r="J13" i="77"/>
  <c r="L17" i="77"/>
  <c r="J17" i="77"/>
  <c r="N16" i="77"/>
  <c r="N36" i="77" s="1"/>
  <c r="N37" i="77" s="1"/>
  <c r="N90" i="77" s="1"/>
  <c r="N91" i="77" s="1"/>
  <c r="N92" i="77" s="1"/>
  <c r="N95" i="77" s="1"/>
  <c r="N96" i="77" s="1"/>
  <c r="N97" i="77" s="1"/>
  <c r="J90" i="77" l="1"/>
  <c r="J91" i="77" s="1"/>
  <c r="J92" i="77" s="1"/>
  <c r="J95" i="77" s="1"/>
  <c r="J96" i="77" s="1"/>
  <c r="J97" i="77" s="1"/>
  <c r="K36" i="77"/>
  <c r="K37" i="77" s="1"/>
  <c r="K90" i="77" s="1"/>
  <c r="K91" i="77" s="1"/>
  <c r="K92" i="77" s="1"/>
  <c r="K95" i="77" s="1"/>
  <c r="K96" i="77" s="1"/>
  <c r="K97" i="77" s="1"/>
  <c r="O20" i="77"/>
  <c r="O21" i="77" s="1"/>
  <c r="W30" i="77"/>
  <c r="W31" i="77" s="1"/>
  <c r="O29" i="77"/>
  <c r="N17" i="77"/>
  <c r="P17" i="77" s="1"/>
  <c r="P29" i="77"/>
  <c r="P21" i="77"/>
  <c r="P13" i="77"/>
  <c r="O13" i="77"/>
  <c r="O35" i="77"/>
  <c r="P36" i="77" l="1"/>
  <c r="P37" i="77" s="1"/>
  <c r="O36" i="77"/>
  <c r="O37" i="77"/>
  <c r="O89" i="77"/>
  <c r="P90" i="77" l="1"/>
  <c r="P91" i="77" s="1"/>
  <c r="P92" i="77" s="1"/>
  <c r="O90" i="77"/>
  <c r="O91" i="77" l="1"/>
  <c r="O92" i="77"/>
  <c r="O95" i="77" s="1"/>
  <c r="O96" i="77" s="1"/>
  <c r="O97" i="77" s="1"/>
</calcChain>
</file>

<file path=xl/sharedStrings.xml><?xml version="1.0" encoding="utf-8"?>
<sst xmlns="http://schemas.openxmlformats.org/spreadsheetml/2006/main" count="204" uniqueCount="132">
  <si>
    <t>TOTALS</t>
  </si>
  <si>
    <t>Personnel</t>
  </si>
  <si>
    <t>Role</t>
  </si>
  <si>
    <t>Year 1</t>
  </si>
  <si>
    <t>Year 2</t>
  </si>
  <si>
    <t>Name</t>
  </si>
  <si>
    <t>Salary</t>
  </si>
  <si>
    <t>Fringe</t>
  </si>
  <si>
    <t>Total FTE</t>
  </si>
  <si>
    <t>Total</t>
  </si>
  <si>
    <t>Base for Indirect Calculation</t>
  </si>
  <si>
    <t>Sub Equipment</t>
  </si>
  <si>
    <t>PI</t>
  </si>
  <si>
    <t>Total Sal</t>
  </si>
  <si>
    <t xml:space="preserve"> </t>
  </si>
  <si>
    <t>Year 3</t>
  </si>
  <si>
    <t>Year 4</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</si>
  <si>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</si>
  <si>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</si>
  <si>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</si>
  <si>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</si>
  <si>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</si>
  <si>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</si>
  <si>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</si>
  <si>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</si>
  <si>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</si>
  <si>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</si>
  <si>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</si>
  <si>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</si>
  <si>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</si>
  <si>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</si>
  <si>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</si>
  <si>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</si>
  <si>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Agency #1 less than $25,000</t>
  </si>
  <si>
    <t>Agency #1 more than $25,000</t>
  </si>
  <si>
    <t>Exempt TEAMS/USPS</t>
  </si>
  <si>
    <t>TOTAL DIRECT COSTS</t>
  </si>
  <si>
    <t>TOTAL PROJECT COST</t>
  </si>
  <si>
    <t>Fringe Rate</t>
  </si>
  <si>
    <t>Internal Budget</t>
  </si>
  <si>
    <t>Year 5</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</si>
  <si>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</si>
  <si>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</si>
  <si>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</si>
  <si>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</si>
  <si>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</si>
  <si>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</si>
  <si>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</si>
  <si>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</si>
  <si>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</si>
  <si>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</si>
  <si>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</si>
  <si>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</si>
  <si>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</si>
  <si>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</si>
  <si>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</si>
  <si>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</si>
  <si>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</si>
  <si>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Depends on program - Request information from Grants Team</t>
  </si>
  <si>
    <t>Indirect Cost (52.5%)</t>
  </si>
  <si>
    <t>ITEMS TO BUDGET ON GRANT PROPOSALS</t>
  </si>
  <si>
    <t>PERSONNEL</t>
  </si>
  <si>
    <t>SUPPLIES</t>
  </si>
  <si>
    <t>OTHER DIRECT COSTS</t>
  </si>
  <si>
    <t>Programmer Effort</t>
  </si>
  <si>
    <t>According to travel needs related to the proposal</t>
  </si>
  <si>
    <t>Printing &amp; Reproduction</t>
  </si>
  <si>
    <t>According to grant needs</t>
  </si>
  <si>
    <t>If a grad assistant is being budgeted, tuition will also be budgeted</t>
  </si>
  <si>
    <t>office supplies, general computer software, computer supplies, subscriptions, and membership dues.</t>
  </si>
  <si>
    <t>FRINGE and TUITION RATES</t>
  </si>
  <si>
    <t>Faculty (9, 10, and 12 month)</t>
  </si>
  <si>
    <t>COM Clinical Faculty</t>
  </si>
  <si>
    <t>Non-Exempt TEAMS/USPS</t>
  </si>
  <si>
    <t>Fee Rate</t>
  </si>
  <si>
    <t>Housestaff</t>
  </si>
  <si>
    <t>Post Doc Associates/Graduate Assistants</t>
  </si>
  <si>
    <t>Student OPS/Federal Work Study</t>
  </si>
  <si>
    <t>Other OPS/Temporary Faculty</t>
  </si>
  <si>
    <t>NOTES:</t>
  </si>
  <si>
    <t>effort by a 3% variance without a justification or agency approval (should that be required).</t>
  </si>
  <si>
    <t>This must be inflated by 5% each year for a multiple year budget</t>
  </si>
  <si>
    <t>Workstation Support Costs</t>
  </si>
  <si>
    <t>Calculated by multiplying the % effort by the personnel within our department computer needs listed below:</t>
  </si>
  <si>
    <t xml:space="preserve">sources. </t>
  </si>
  <si>
    <t>Workstation Support (See Budget Info Tab)</t>
  </si>
  <si>
    <r>
      <t>Unless otherwise stated in the guidelines, salaries are inflated 3</t>
    </r>
    <r>
      <rPr>
        <b/>
        <sz val="12"/>
        <rFont val="Arial"/>
        <family val="2"/>
      </rPr>
      <t>%</t>
    </r>
    <r>
      <rPr>
        <sz val="12"/>
        <rFont val="Arial"/>
        <family val="2"/>
      </rPr>
      <t xml:space="preserve"> each year to account for raises</t>
    </r>
  </si>
  <si>
    <t>Actual</t>
  </si>
  <si>
    <t>Total Salary</t>
  </si>
  <si>
    <t>Cap</t>
  </si>
  <si>
    <t>Direct Charge Salary</t>
  </si>
  <si>
    <t>OTC Salary</t>
  </si>
  <si>
    <t>NIH Committed Effort</t>
  </si>
  <si>
    <t>Difference</t>
  </si>
  <si>
    <t>Over the Cap %</t>
  </si>
  <si>
    <t>Direct % to Grant</t>
  </si>
  <si>
    <t>Additional information on budgeting can be found on the DSP website at:</t>
  </si>
  <si>
    <t>https://research.ufl.edu/dsp/proposals/budgeting.html</t>
  </si>
  <si>
    <t>Current PCORI salary cap is $200,000 but entire salary must be budgeted per COM guidelines</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</si>
  <si>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</si>
  <si>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xml:space="preserve">Contact Deepa Ranka to determine programmer name and FTE required </t>
  </si>
  <si>
    <t>Laptop - $720/yr ($180/quarter)</t>
  </si>
  <si>
    <t>Desktop - $480/yr ($120/quarter)</t>
  </si>
  <si>
    <t>Example: Each HOBI/ICHP employee listed on the budget times workstation support rate</t>
  </si>
  <si>
    <t>- FTE for personnel should be as accurate as possible.  New Faculty Assignment reporting and Effort Reporting guidelines restrict the ability to adjust</t>
  </si>
  <si>
    <t>- If your proposal will have an IRB associated with it, be sure the title of the proposal will be the same as the IRB submission, if awarded. DSP will not issue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</si>
  <si>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</si>
  <si>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</si>
  <si>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(Name)</t>
  </si>
  <si>
    <t>Departmental Use Only</t>
  </si>
  <si>
    <t>Template for over the cap (effort, actual salary and cap) will need to be verified and updated as needed</t>
  </si>
  <si>
    <t>Equipment (&gt;$5,000)</t>
  </si>
  <si>
    <t>Goal</t>
  </si>
  <si>
    <t>(Under) / Over</t>
  </si>
  <si>
    <t>Direct</t>
  </si>
  <si>
    <t>Indirect</t>
  </si>
  <si>
    <t>FY21-22 Fringe</t>
  </si>
  <si>
    <t>Pooled Fringe Rates: Effective July 1, 2021</t>
  </si>
  <si>
    <t>Publications</t>
  </si>
  <si>
    <t>Sub Publications</t>
  </si>
  <si>
    <t>FY22-23 Fringe</t>
  </si>
  <si>
    <t>Current NIH salary cap is $203,700 but entire salary must be budgeted per COM guidelines</t>
  </si>
  <si>
    <t>Base Salary</t>
  </si>
  <si>
    <t>OneFlorida+ Clinical Research Network</t>
  </si>
  <si>
    <t>Contact the Program Director via email at OneFloridaOperations@health.ufl.edu for information and pricing</t>
  </si>
  <si>
    <t>Clinical or Interventional Needs</t>
  </si>
  <si>
    <t>Contact Brittney Roth Manning to discuss coordinator support, current clinical and interventional budgeting, or consultation on implentation</t>
  </si>
  <si>
    <t>Regulatory and IRB Support</t>
  </si>
  <si>
    <t>2022-2023 Tuition Rate</t>
  </si>
  <si>
    <t>$935/credit hour</t>
  </si>
  <si>
    <t>For .25 to .74 FTE (9 hrs Fall, 9 hrs Spring, 6 hrs Summer) = $15,769</t>
  </si>
  <si>
    <t>$175.39/credit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</si>
</sst>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
    <numFmt numFmtId="168" formatCode="0.0000"/>
  </numFmts>
  <fonts count="17" x14ac:knownFonts="1">
    <font>
      <sz val="10"/>
      <name val="Arial"/>
    </font>
    <font>
      <sz val="10"/>
      <name val="Arial"/>
      <family val="2"/>
    </font>
    <font>
      <b/>
      <sz val="10"/>
      <name val="Arial"/>
      <family val="2"/>
    </font>
    <font>
      <sz val="8"/>
      <name val="Arial"/>
      <family val="2"/>
    </font>
    <font>
      <sz val="10"/>
      <name val="Arial"/>
      <family val="2"/>
    </font>
    <font>
      <sz val="10"/>
      <name val="MS Sans Serif"/>
      <family val="2"/>
    </font>
    <font>
      <b/>
      <sz val="10"/>
      <name val="MS Sans Serif"/>
      <family val="2"/>
    </font>
    <font>
      <b/>
      <u/>
      <sz val="10"/>
      <name val="Arial"/>
      <family val="2"/>
    </font>
    <font>
      <u/>
      <sz val="10"/>
      <name val="Arial"/>
      <family val="2"/>
    </font>
    <font>
      <sz val="10"/>
      <color indexed="12"/>
      <name val="Arial"/>
      <family val="2"/>
    </font>
    <font>
      <b/>
      <sz val="12"/>
      <name val="Arial"/>
      <family val="2"/>
    </font>
    <font>
      <sz val="12"/>
      <name val="Arial"/>
      <family val="2"/>
    </font>
    <font>
      <b/>
      <sz val="11"/>
      <name val="Arial"/>
      <family val="2"/>
    </font>
    <font>
      <sz val="11"/>
      <name val="Arial"/>
      <family val="2"/>
    </font>
    <font>
      <b/>
      <sz val="16"/>
      <name val="Arial"/>
      <family val="2"/>
    </font>
    <font>
      <sz val="14"/>
      <name val="Arial"/>
      <family val="2"/>
    </font>
    <font>
      <u/>
      <sz val="10"/>
      <color theme="10"/>
      <name val="Arial"/>
      <family val="2"/>
    </font>
  </fonts>
  <fills count="15">
    <fill>
      <patternFill patternType="none"/>
    </fill>
    <fill>
      <patternFill patternType="gray125"/>
    </fill>
    <fill>
      <patternFill patternType="mediumGray">
        <fgColor indexed="22"/>
      </patternFill>
    </fill>
    <fill>
      <patternFill patternType="solid">
        <fgColor rgb="FFFFFF0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DCE6F1"/>
        <bgColor rgb="FF000000"/>
      </patternFill>
    </fill>
    <fill>
      <patternFill patternType="solid">
        <fgColor rgb="FFFFFF00"/>
        <bgColor rgb="FF000000"/>
      </patternFill>
    </fill>
    <fill>
      <patternFill patternType="solid">
        <fgColor rgb="FFB7DEE8"/>
        <bgColor rgb="FF000000"/>
      </patternFill>
    </fill>
    <fill>
      <patternFill patternType="solid">
        <fgColor theme="8" tint="0.59999389629810485"/>
        <bgColor rgb="FF000000"/>
      </patternFill>
    </fill>
    <fill>
      <patternFill patternType="solid">
        <fgColor rgb="FFD8E4BC"/>
        <bgColor rgb="FF000000"/>
      </patternFill>
    </fill>
    <fill>
      <patternFill patternType="solid">
        <fgColor rgb="FFE6B8B7"/>
        <bgColor rgb="FF000000"/>
      </patternFill>
    </fill>
  </fills>
  <borders count="26">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0" fontId="6" fillId="0" borderId="1">
      <alignment horizontal="center"/>
    </xf>
    <xf numFmtId="3" fontId="5" fillId="0" borderId="0" applyFont="0" applyFill="0" applyBorder="0" applyAlignment="0" applyProtection="0"/>
    <xf numFmtId="0" fontId="5" fillId="2" borderId="0" applyNumberFormat="0" applyFont="0" applyBorder="0" applyAlignment="0" applyProtection="0"/>
    <xf numFmtId="0" fontId="16" fillId="0" borderId="0" applyNumberFormat="0" applyFill="0" applyBorder="0" applyAlignment="0" applyProtection="0"/>
  </cellStyleXfs>
  <cellXfs count="172">
    <xf numFmtId="0" fontId="0" fillId="0" borderId="0" xfId="0"/>
    <xf numFmtId="0" fontId="2" fillId="0" borderId="0" xfId="0" applyFont="1" applyFill="1"/>
    <xf numFmtId="165" fontId="4" fillId="0" borderId="3" xfId="2" applyNumberFormat="1" applyFont="1" applyFill="1" applyBorder="1"/>
    <xf numFmtId="165" fontId="4" fillId="0" borderId="0" xfId="2" applyNumberFormat="1" applyFont="1" applyFill="1" applyBorder="1"/>
    <xf numFmtId="0" fontId="7" fillId="0" borderId="4" xfId="0" applyFont="1" applyFill="1" applyBorder="1"/>
    <xf numFmtId="0" fontId="4" fillId="0" borderId="6" xfId="0" applyFont="1" applyFill="1" applyBorder="1"/>
    <xf numFmtId="0" fontId="4" fillId="0" borderId="0" xfId="0" applyFont="1" applyFill="1" applyBorder="1"/>
    <xf numFmtId="0" fontId="2" fillId="0" borderId="0" xfId="0" applyFont="1" applyFill="1" applyBorder="1"/>
    <xf numFmtId="165" fontId="2" fillId="0" borderId="0" xfId="0" applyNumberFormat="1" applyFont="1" applyFill="1" applyBorder="1"/>
    <xf numFmtId="0" fontId="2" fillId="0" borderId="1" xfId="0" applyFont="1" applyFill="1" applyBorder="1"/>
    <xf numFmtId="165" fontId="2" fillId="0" borderId="1" xfId="0" applyNumberFormat="1" applyFont="1" applyFill="1" applyBorder="1"/>
    <xf numFmtId="165" fontId="2" fillId="0" borderId="1" xfId="2" applyNumberFormat="1" applyFont="1" applyFill="1" applyBorder="1"/>
    <xf numFmtId="165" fontId="2" fillId="0" borderId="9" xfId="2" applyNumberFormat="1" applyFont="1" applyFill="1" applyBorder="1"/>
    <xf numFmtId="165" fontId="2" fillId="0" borderId="0" xfId="0" applyNumberFormat="1" applyFont="1" applyFill="1"/>
    <xf numFmtId="165" fontId="2" fillId="0" borderId="10" xfId="0" applyNumberFormat="1" applyFont="1" applyFill="1" applyBorder="1"/>
    <xf numFmtId="165" fontId="2" fillId="0" borderId="11" xfId="0" applyNumberFormat="1" applyFont="1" applyFill="1" applyBorder="1"/>
    <xf numFmtId="165" fontId="2" fillId="0" borderId="12" xfId="0" applyNumberFormat="1" applyFont="1" applyFill="1" applyBorder="1"/>
    <xf numFmtId="165" fontId="4" fillId="0" borderId="10" xfId="2" applyNumberFormat="1" applyFont="1" applyFill="1" applyBorder="1"/>
    <xf numFmtId="165" fontId="4" fillId="0" borderId="11" xfId="2" applyNumberFormat="1" applyFont="1" applyFill="1" applyBorder="1"/>
    <xf numFmtId="165" fontId="2" fillId="0" borderId="12" xfId="2" applyNumberFormat="1" applyFont="1" applyFill="1" applyBorder="1"/>
    <xf numFmtId="165" fontId="2" fillId="0" borderId="15" xfId="2" applyNumberFormat="1" applyFont="1" applyFill="1" applyBorder="1"/>
    <xf numFmtId="165" fontId="2" fillId="0" borderId="13" xfId="0" applyNumberFormat="1" applyFont="1" applyFill="1" applyBorder="1"/>
    <xf numFmtId="0" fontId="4" fillId="0" borderId="0" xfId="0" applyFont="1" applyFill="1"/>
    <xf numFmtId="0" fontId="2" fillId="0" borderId="0" xfId="0" applyFont="1" applyFill="1" applyAlignment="1">
      <alignment horizontal="right" vertical="top" wrapText="1"/>
    </xf>
    <xf numFmtId="0" fontId="4"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7" fillId="0" borderId="5" xfId="0" applyFont="1" applyFill="1" applyBorder="1"/>
    <xf numFmtId="165" fontId="2" fillId="0" borderId="8" xfId="2" applyNumberFormat="1" applyFont="1" applyFill="1" applyBorder="1" applyAlignment="1">
      <alignment horizontal="center" vertical="top"/>
    </xf>
    <xf numFmtId="0" fontId="4" fillId="0" borderId="5" xfId="0" applyFont="1" applyFill="1" applyBorder="1"/>
    <xf numFmtId="165" fontId="2" fillId="0" borderId="0" xfId="2" applyNumberFormat="1" applyFont="1" applyFill="1" applyAlignment="1">
      <alignment horizontal="right"/>
    </xf>
    <xf numFmtId="0" fontId="7" fillId="0" borderId="6" xfId="0" applyFont="1" applyFill="1" applyBorder="1"/>
    <xf numFmtId="10" fontId="8" fillId="0" borderId="0" xfId="3" applyNumberFormat="1" applyFont="1" applyFill="1" applyBorder="1" applyAlignment="1">
      <alignment horizontal="right"/>
    </xf>
    <xf numFmtId="3" fontId="4" fillId="0" borderId="0" xfId="0" applyNumberFormat="1" applyFont="1" applyFill="1" applyBorder="1" applyAlignment="1">
      <alignment horizontal="center"/>
    </xf>
    <xf numFmtId="165" fontId="4" fillId="0" borderId="0" xfId="2" applyNumberFormat="1" applyFont="1" applyFill="1" applyBorder="1" applyAlignment="1">
      <alignment horizontal="right"/>
    </xf>
    <xf numFmtId="165" fontId="4" fillId="0" borderId="0" xfId="2" applyNumberFormat="1" applyFont="1" applyFill="1"/>
    <xf numFmtId="165" fontId="9" fillId="0" borderId="0" xfId="2" applyNumberFormat="1" applyFont="1" applyFill="1" applyBorder="1"/>
    <xf numFmtId="4" fontId="4" fillId="0" borderId="0" xfId="0" applyNumberFormat="1" applyFont="1" applyFill="1" applyBorder="1" applyAlignment="1">
      <alignment wrapText="1"/>
    </xf>
    <xf numFmtId="43" fontId="9" fillId="0" borderId="0" xfId="1" applyFont="1" applyFill="1" applyBorder="1"/>
    <xf numFmtId="10" fontId="4" fillId="0" borderId="0" xfId="3" applyNumberFormat="1" applyFont="1" applyFill="1" applyBorder="1"/>
    <xf numFmtId="0" fontId="4" fillId="0" borderId="10"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4" fillId="0" borderId="0" xfId="0" applyNumberFormat="1" applyFont="1" applyFill="1"/>
    <xf numFmtId="0" fontId="2" fillId="0" borderId="3" xfId="0" applyFont="1" applyFill="1" applyBorder="1"/>
    <xf numFmtId="0" fontId="7" fillId="0" borderId="7" xfId="0" applyFont="1" applyFill="1" applyBorder="1"/>
    <xf numFmtId="165" fontId="4" fillId="0" borderId="13" xfId="0" applyNumberFormat="1" applyFont="1" applyFill="1" applyBorder="1"/>
    <xf numFmtId="165" fontId="4" fillId="0" borderId="5" xfId="2" applyNumberFormat="1" applyFont="1" applyFill="1" applyBorder="1"/>
    <xf numFmtId="165" fontId="4" fillId="0" borderId="14" xfId="2" applyNumberFormat="1" applyFont="1" applyFill="1" applyBorder="1"/>
    <xf numFmtId="0" fontId="4" fillId="0" borderId="7" xfId="0" applyFont="1" applyFill="1" applyBorder="1"/>
    <xf numFmtId="0" fontId="4"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4" fillId="0" borderId="13" xfId="2" applyNumberFormat="1" applyFont="1" applyFill="1" applyBorder="1"/>
    <xf numFmtId="0" fontId="4" fillId="0" borderId="14"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10" xfId="2" applyNumberFormat="1" applyFont="1" applyFill="1" applyBorder="1"/>
    <xf numFmtId="166" fontId="4" fillId="0" borderId="0" xfId="0" applyNumberFormat="1" applyFont="1" applyFill="1" applyBorder="1"/>
    <xf numFmtId="10" fontId="4" fillId="0" borderId="0" xfId="0" applyNumberFormat="1" applyFont="1" applyFill="1" applyBorder="1"/>
    <xf numFmtId="3" fontId="3"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0" xfId="2" applyNumberFormat="1" applyFont="1" applyFill="1" applyBorder="1" applyAlignment="1">
      <alignment horizontal="right" wrapText="1"/>
    </xf>
    <xf numFmtId="165" fontId="2" fillId="0" borderId="17"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2" fillId="0" borderId="1" xfId="2" applyNumberFormat="1" applyFont="1" applyFill="1" applyBorder="1"/>
    <xf numFmtId="165" fontId="2" fillId="0" borderId="9" xfId="2" applyNumberFormat="1" applyFont="1" applyFill="1" applyBorder="1"/>
    <xf numFmtId="165" fontId="2" fillId="0" borderId="0" xfId="0" applyNumberFormat="1" applyFont="1" applyFill="1"/>
    <xf numFmtId="165" fontId="1" fillId="0" borderId="11" xfId="2" applyNumberFormat="1" applyFont="1" applyFill="1" applyBorder="1"/>
    <xf numFmtId="0" fontId="1" fillId="0" borderId="0" xfId="0" applyFont="1" applyFill="1"/>
    <xf numFmtId="0" fontId="7" fillId="0" borderId="0" xfId="0" applyFont="1" applyFill="1" applyBorder="1"/>
    <xf numFmtId="165" fontId="2" fillId="0" borderId="18" xfId="2" applyNumberFormat="1" applyFont="1" applyFill="1" applyBorder="1" applyAlignment="1">
      <alignment horizontal="center" vertical="top"/>
    </xf>
    <xf numFmtId="0" fontId="4" fillId="3" borderId="0" xfId="0" applyFont="1" applyFill="1" applyBorder="1"/>
    <xf numFmtId="0" fontId="2" fillId="3" borderId="6" xfId="0" applyFont="1" applyFill="1" applyBorder="1"/>
    <xf numFmtId="0" fontId="13" fillId="0" borderId="0" xfId="0" applyFont="1"/>
    <xf numFmtId="10" fontId="13" fillId="0" borderId="0" xfId="0" applyNumberFormat="1" applyFont="1" applyFill="1"/>
    <xf numFmtId="0" fontId="1" fillId="0" borderId="0" xfId="0" applyFont="1"/>
    <xf numFmtId="165" fontId="1" fillId="0" borderId="6" xfId="2" applyNumberFormat="1" applyFont="1" applyFill="1" applyBorder="1" applyAlignment="1">
      <alignment horizontal="center"/>
    </xf>
    <xf numFmtId="165" fontId="1" fillId="0" borderId="7" xfId="2" applyNumberFormat="1" applyFont="1" applyFill="1" applyBorder="1" applyAlignment="1">
      <alignment horizontal="center"/>
    </xf>
    <xf numFmtId="0" fontId="15" fillId="0" borderId="0" xfId="0" applyFont="1"/>
    <xf numFmtId="0" fontId="13" fillId="8" borderId="0" xfId="0" applyFont="1" applyFill="1" applyAlignment="1">
      <alignment horizontal="left"/>
    </xf>
    <xf numFmtId="0" fontId="10" fillId="8" borderId="0" xfId="0" applyFont="1" applyFill="1" applyAlignment="1">
      <alignment horizontal="left"/>
    </xf>
    <xf numFmtId="0" fontId="13" fillId="0" borderId="0" xfId="0" applyFont="1" applyFill="1" applyAlignment="1">
      <alignment horizontal="left"/>
    </xf>
    <xf numFmtId="0" fontId="10" fillId="0" borderId="0" xfId="0" applyFont="1" applyFill="1" applyAlignment="1">
      <alignment horizontal="left"/>
    </xf>
    <xf numFmtId="0" fontId="16" fillId="0" borderId="0" xfId="10" applyFill="1"/>
    <xf numFmtId="0" fontId="0" fillId="0" borderId="0" xfId="0" applyFill="1"/>
    <xf numFmtId="0" fontId="0" fillId="0" borderId="0" xfId="0" quotePrefix="1"/>
    <xf numFmtId="0" fontId="1" fillId="9" borderId="6" xfId="0" applyFont="1" applyFill="1" applyBorder="1" applyAlignment="1">
      <alignment horizontal="center"/>
    </xf>
    <xf numFmtId="167" fontId="0" fillId="0" borderId="0" xfId="3" applyNumberFormat="1" applyFont="1" applyAlignment="1">
      <alignment horizontal="right"/>
    </xf>
    <xf numFmtId="168" fontId="1" fillId="0" borderId="0" xfId="3" applyNumberFormat="1" applyFont="1" applyFill="1" applyBorder="1" applyAlignment="1">
      <alignment horizontal="center" vertical="center"/>
    </xf>
    <xf numFmtId="168" fontId="1" fillId="0" borderId="21" xfId="3" applyNumberFormat="1" applyFont="1" applyFill="1" applyBorder="1" applyAlignment="1">
      <alignment horizontal="center" vertical="center"/>
    </xf>
    <xf numFmtId="168" fontId="0" fillId="0" borderId="0" xfId="0" applyNumberFormat="1" applyBorder="1" applyAlignment="1">
      <alignment horizontal="center"/>
    </xf>
    <xf numFmtId="168" fontId="0" fillId="0" borderId="21" xfId="0" applyNumberFormat="1" applyBorder="1" applyAlignment="1">
      <alignment horizontal="center"/>
    </xf>
    <xf numFmtId="168" fontId="1" fillId="0" borderId="1" xfId="0" applyNumberFormat="1" applyFont="1" applyFill="1" applyBorder="1" applyAlignment="1">
      <alignment horizontal="center"/>
    </xf>
    <xf numFmtId="168" fontId="1" fillId="0" borderId="22" xfId="0" applyNumberFormat="1" applyFont="1" applyFill="1" applyBorder="1" applyAlignment="1">
      <alignment horizontal="center"/>
    </xf>
    <xf numFmtId="0" fontId="3" fillId="0" borderId="0" xfId="0" applyFont="1" applyFill="1"/>
    <xf numFmtId="10" fontId="3" fillId="0" borderId="0" xfId="0" applyNumberFormat="1" applyFont="1" applyFill="1"/>
    <xf numFmtId="165" fontId="2" fillId="0" borderId="16" xfId="2" applyNumberFormat="1" applyFont="1" applyFill="1" applyBorder="1" applyAlignment="1">
      <alignment horizontal="center"/>
    </xf>
    <xf numFmtId="165" fontId="1" fillId="10" borderId="6" xfId="2" applyNumberFormat="1" applyFont="1" applyFill="1" applyBorder="1" applyAlignment="1">
      <alignment horizontal="center"/>
    </xf>
    <xf numFmtId="165" fontId="1" fillId="0" borderId="0" xfId="2" applyNumberFormat="1" applyFont="1" applyFill="1" applyBorder="1" applyAlignment="1">
      <alignment horizontal="center" vertical="center"/>
    </xf>
    <xf numFmtId="165" fontId="1" fillId="0" borderId="0" xfId="0" applyNumberFormat="1" applyFont="1" applyFill="1" applyBorder="1"/>
    <xf numFmtId="165" fontId="1" fillId="0" borderId="21" xfId="0" applyNumberFormat="1" applyFont="1" applyFill="1" applyBorder="1"/>
    <xf numFmtId="165" fontId="1" fillId="0" borderId="0" xfId="2" applyNumberFormat="1" applyFont="1" applyFill="1" applyBorder="1" applyAlignment="1">
      <alignment horizontal="center"/>
    </xf>
    <xf numFmtId="165" fontId="1" fillId="11" borderId="6" xfId="2" applyNumberFormat="1" applyFont="1" applyFill="1" applyBorder="1" applyAlignment="1">
      <alignment horizontal="center"/>
    </xf>
    <xf numFmtId="165" fontId="1" fillId="13" borderId="6" xfId="2" applyNumberFormat="1" applyFont="1" applyFill="1" applyBorder="1" applyAlignment="1">
      <alignment horizontal="center"/>
    </xf>
    <xf numFmtId="165" fontId="1" fillId="13" borderId="0" xfId="2" applyNumberFormat="1" applyFont="1" applyFill="1" applyBorder="1" applyAlignment="1">
      <alignment horizontal="center"/>
    </xf>
    <xf numFmtId="165" fontId="1" fillId="5" borderId="0" xfId="0" applyNumberFormat="1" applyFont="1" applyFill="1" applyBorder="1"/>
    <xf numFmtId="165" fontId="1" fillId="5" borderId="21" xfId="0" applyNumberFormat="1" applyFont="1" applyFill="1" applyBorder="1"/>
    <xf numFmtId="165" fontId="1" fillId="14" borderId="6" xfId="2" applyNumberFormat="1" applyFont="1" applyFill="1" applyBorder="1" applyAlignment="1">
      <alignment horizontal="center"/>
    </xf>
    <xf numFmtId="165" fontId="1" fillId="14" borderId="0" xfId="2" applyNumberFormat="1" applyFont="1" applyFill="1" applyBorder="1" applyAlignment="1">
      <alignment horizontal="center"/>
    </xf>
    <xf numFmtId="165" fontId="1" fillId="6" borderId="0" xfId="0" applyNumberFormat="1" applyFont="1" applyFill="1" applyBorder="1"/>
    <xf numFmtId="165" fontId="1" fillId="6" borderId="21" xfId="0" applyNumberFormat="1" applyFont="1" applyFill="1" applyBorder="1"/>
    <xf numFmtId="165" fontId="1" fillId="0" borderId="0" xfId="3" applyNumberFormat="1" applyFont="1" applyFill="1" applyBorder="1" applyAlignment="1">
      <alignment horizontal="right"/>
    </xf>
    <xf numFmtId="165" fontId="1" fillId="0" borderId="21" xfId="3" applyNumberFormat="1" applyFont="1" applyFill="1" applyBorder="1" applyAlignment="1">
      <alignment horizontal="right"/>
    </xf>
    <xf numFmtId="165" fontId="1" fillId="0" borderId="0" xfId="0" applyNumberFormat="1" applyFont="1" applyFill="1"/>
    <xf numFmtId="0" fontId="2" fillId="0" borderId="6" xfId="0" applyFont="1" applyFill="1" applyBorder="1"/>
    <xf numFmtId="0" fontId="1" fillId="0" borderId="0" xfId="0" applyFont="1" applyFill="1" applyAlignment="1">
      <alignment horizontal="right"/>
    </xf>
    <xf numFmtId="43" fontId="1" fillId="0" borderId="0" xfId="1" applyFont="1" applyFill="1"/>
    <xf numFmtId="43" fontId="4" fillId="0" borderId="0" xfId="0" applyNumberFormat="1" applyFont="1" applyFill="1"/>
    <xf numFmtId="0" fontId="1" fillId="9" borderId="0" xfId="0" applyFont="1" applyFill="1" applyBorder="1" applyAlignment="1">
      <alignment horizontal="center"/>
    </xf>
    <xf numFmtId="0" fontId="1" fillId="9" borderId="21" xfId="0" applyFont="1" applyFill="1" applyBorder="1" applyAlignment="1">
      <alignment horizontal="center"/>
    </xf>
    <xf numFmtId="0" fontId="2" fillId="9" borderId="0" xfId="0" applyFont="1" applyFill="1" applyBorder="1" applyAlignment="1">
      <alignment horizontal="center"/>
    </xf>
    <xf numFmtId="0" fontId="2" fillId="9" borderId="21" xfId="0" applyFont="1" applyFill="1" applyBorder="1" applyAlignment="1">
      <alignment horizontal="center"/>
    </xf>
    <xf numFmtId="165" fontId="1" fillId="11" borderId="0" xfId="0" applyNumberFormat="1" applyFont="1" applyFill="1" applyBorder="1" applyAlignment="1">
      <alignment horizontal="center"/>
    </xf>
    <xf numFmtId="165" fontId="1" fillId="12" borderId="0" xfId="0" applyNumberFormat="1" applyFont="1" applyFill="1" applyBorder="1" applyAlignment="1">
      <alignment horizontal="center"/>
    </xf>
    <xf numFmtId="165" fontId="1" fillId="12" borderId="21" xfId="0" applyNumberFormat="1" applyFont="1" applyFill="1" applyBorder="1" applyAlignment="1">
      <alignment horizontal="center"/>
    </xf>
    <xf numFmtId="165" fontId="2" fillId="11" borderId="0" xfId="0" applyNumberFormat="1" applyFont="1" applyFill="1" applyBorder="1" applyAlignment="1">
      <alignment horizontal="center"/>
    </xf>
    <xf numFmtId="165" fontId="2" fillId="12" borderId="0" xfId="0" applyNumberFormat="1" applyFont="1" applyFill="1" applyBorder="1" applyAlignment="1">
      <alignment horizontal="center"/>
    </xf>
    <xf numFmtId="165" fontId="2" fillId="12" borderId="21" xfId="0" applyNumberFormat="1" applyFont="1" applyFill="1" applyBorder="1" applyAlignment="1">
      <alignment horizontal="center"/>
    </xf>
    <xf numFmtId="3" fontId="2" fillId="0" borderId="0" xfId="0" applyNumberFormat="1" applyFont="1" applyFill="1" applyBorder="1" applyAlignment="1">
      <alignment horizontal="left"/>
    </xf>
    <xf numFmtId="165" fontId="2" fillId="0" borderId="0" xfId="2" applyNumberFormat="1" applyFont="1" applyFill="1" applyBorder="1"/>
    <xf numFmtId="165" fontId="2" fillId="0" borderId="13" xfId="2" applyNumberFormat="1" applyFont="1" applyFill="1" applyBorder="1"/>
    <xf numFmtId="0" fontId="1" fillId="0" borderId="5" xfId="0" applyFont="1" applyFill="1" applyBorder="1"/>
    <xf numFmtId="3" fontId="2" fillId="0" borderId="5" xfId="0" applyNumberFormat="1" applyFont="1" applyFill="1" applyBorder="1" applyAlignment="1">
      <alignment horizontal="left"/>
    </xf>
    <xf numFmtId="165" fontId="1" fillId="0" borderId="5" xfId="2" applyNumberFormat="1" applyFont="1" applyFill="1" applyBorder="1"/>
    <xf numFmtId="0" fontId="1" fillId="0" borderId="7" xfId="0" applyFont="1" applyFill="1" applyBorder="1"/>
    <xf numFmtId="0" fontId="1" fillId="0" borderId="1" xfId="0" applyFont="1" applyFill="1" applyBorder="1"/>
    <xf numFmtId="165" fontId="1" fillId="0" borderId="14" xfId="2" applyNumberFormat="1" applyFont="1" applyFill="1" applyBorder="1"/>
    <xf numFmtId="165" fontId="1" fillId="0" borderId="21" xfId="2" applyNumberFormat="1" applyFont="1" applyFill="1" applyBorder="1"/>
    <xf numFmtId="165" fontId="1" fillId="0" borderId="24" xfId="2" applyNumberFormat="1" applyFont="1" applyFill="1" applyBorder="1"/>
    <xf numFmtId="0" fontId="13" fillId="0" borderId="0" xfId="0" applyFont="1" applyAlignment="1">
      <alignment horizontal="left"/>
    </xf>
    <xf numFmtId="0" fontId="11" fillId="0" borderId="0" xfId="0" applyFont="1" applyFill="1" applyAlignment="1">
      <alignment horizontal="left"/>
    </xf>
    <xf numFmtId="0" fontId="11" fillId="0" borderId="0" xfId="0" applyFont="1" applyAlignment="1">
      <alignment horizontal="left"/>
    </xf>
    <xf numFmtId="0" fontId="10" fillId="0" borderId="0" xfId="0" applyFont="1" applyAlignment="1">
      <alignment horizontal="left"/>
    </xf>
    <xf numFmtId="0" fontId="11" fillId="0" borderId="0" xfId="0" applyFont="1" applyAlignment="1">
      <alignment horizontal="left" vertical="top" wrapText="1"/>
    </xf>
    <xf numFmtId="0" fontId="2" fillId="7" borderId="19" xfId="0" applyFont="1" applyFill="1" applyBorder="1" applyAlignment="1">
      <alignment horizontal="center"/>
    </xf>
    <xf numFmtId="0" fontId="2" fillId="7" borderId="23" xfId="0" applyFont="1" applyFill="1" applyBorder="1" applyAlignment="1">
      <alignment horizontal="center"/>
    </xf>
    <xf numFmtId="0" fontId="2" fillId="7" borderId="20" xfId="0" applyFont="1" applyFill="1" applyBorder="1" applyAlignment="1">
      <alignment horizontal="center"/>
    </xf>
    <xf numFmtId="0" fontId="1" fillId="0" borderId="19" xfId="0" applyFont="1" applyFill="1" applyBorder="1" applyAlignment="1">
      <alignment horizontal="left"/>
    </xf>
    <xf numFmtId="0" fontId="1" fillId="0" borderId="23" xfId="0" applyFont="1" applyFill="1" applyBorder="1" applyAlignment="1">
      <alignment horizontal="left"/>
    </xf>
    <xf numFmtId="0" fontId="1" fillId="0" borderId="20" xfId="0" applyFont="1" applyFill="1" applyBorder="1" applyAlignment="1">
      <alignment horizontal="left"/>
    </xf>
    <xf numFmtId="0" fontId="13"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0" fillId="4" borderId="0" xfId="0" applyFont="1" applyFill="1" applyAlignment="1">
      <alignment horizontal="left"/>
    </xf>
    <xf numFmtId="0" fontId="11" fillId="0" borderId="0" xfId="0" applyFont="1" applyAlignment="1">
      <alignment horizontal="left" vertical="top" wrapText="1"/>
    </xf>
    <xf numFmtId="0" fontId="14" fillId="0" borderId="0" xfId="0" applyFont="1" applyAlignment="1">
      <alignment horizontal="center"/>
    </xf>
    <xf numFmtId="0" fontId="16" fillId="8" borderId="0" xfId="10" applyFill="1" applyAlignment="1">
      <alignment horizontal="left"/>
    </xf>
    <xf numFmtId="0" fontId="11" fillId="0" borderId="0" xfId="0" applyFont="1" applyFill="1" applyAlignment="1">
      <alignment horizontal="left"/>
    </xf>
    <xf numFmtId="0" fontId="12" fillId="0" borderId="0" xfId="0" applyFont="1" applyAlignment="1">
      <alignment horizontal="left"/>
    </xf>
    <xf numFmtId="10" fontId="11" fillId="0" borderId="0" xfId="0" applyNumberFormat="1" applyFont="1" applyFill="1" applyAlignment="1">
      <alignment horizontal="left"/>
    </xf>
    <xf numFmtId="0" fontId="13" fillId="0" borderId="0" xfId="0" quotePrefix="1" applyFont="1" applyAlignment="1">
      <alignment horizontal="left" wrapText="1"/>
    </xf>
    <xf numFmtId="0" fontId="13" fillId="0" borderId="0" xfId="0" applyFont="1" applyAlignment="1">
      <alignment horizontal="left" wrapText="1"/>
    </xf>
    <xf numFmtId="0" fontId="13" fillId="0" borderId="0" xfId="0" quotePrefix="1" applyFont="1" applyAlignment="1">
      <alignment horizontal="left"/>
    </xf>
    <xf numFmtId="3" fontId="1" fillId="0" borderId="25" xfId="0" applyNumberFormat="1" applyFont="1" applyFill="1" applyBorder="1" applyAlignment="1">
      <alignment horizontal="center"/>
    </xf>
    <xf numFmtId="0" fontId="4" fillId="0" borderId="8" xfId="0" applyFont="1" applyFill="1" applyBorder="1"/>
  </cellXfs>
  <cellStyles count="11">
    <cellStyle name="Comma" xfId="1" builtinId="3"/>
    <cellStyle name="Currency" xfId="2" builtinId="4"/>
    <cellStyle name="Hyperlink" xfId="10" builtinId="8"/>
    <cellStyle name="Normal" xfId="0" builtinId="0"/>
    <cellStyle name="Percent" xfId="3" builtinId="5"/>
    <cellStyle name="PSChar" xfId="4" xr:uid="{00000000-0005-0000-0000-000005000000}"/>
    <cellStyle name="PSDate" xfId="5" xr:uid="{00000000-0005-0000-0000-000006000000}"/>
    <cellStyle name="PSDec" xfId="6" xr:uid="{00000000-0005-0000-0000-000007000000}"/>
    <cellStyle name="PSHeading" xfId="7" xr:uid="{00000000-0005-0000-0000-000008000000}"/>
    <cellStyle name="PSInt" xfId="8" xr:uid="{00000000-0005-0000-0000-000009000000}"/>
    <cellStyle name="PSSpacer" xfId="9"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Template-1%20Year%20OTC%20FY%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sheetData sheetId="1"/>
      <sheetData sheetId="2"/>
      <sheetData sheetId="3"/>
      <sheetData sheetId="4"/>
      <sheetData sheetId="5">
        <row r="1">
          <cell r="B1" t="str">
            <v>PRSALARY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ET INFO"/>
    </sheetNames>
    <sheetDataSet>
      <sheetData sheetId="0">
        <row r="2">
          <cell r="K2">
            <v>0.31</v>
          </cell>
        </row>
        <row r="3">
          <cell r="K3">
            <v>0.19600000000000001</v>
          </cell>
        </row>
        <row r="4">
          <cell r="K4">
            <v>0.41599999999999998</v>
          </cell>
        </row>
        <row r="5">
          <cell r="K5">
            <v>0.54800000000000004</v>
          </cell>
        </row>
        <row r="6">
          <cell r="K6">
            <v>0.218</v>
          </cell>
        </row>
        <row r="7">
          <cell r="K7">
            <v>0.124</v>
          </cell>
        </row>
        <row r="8">
          <cell r="K8">
            <v>1.2999999999999999E-2</v>
          </cell>
        </row>
        <row r="9">
          <cell r="K9">
            <v>7.1999999999999995E-2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W97"/>
  <sheetViews>
    <sheetView tabSelected="1" zoomScaleNormal="100" zoomScaleSheetLayoutView="85" workbookViewId="0">
      <pane ySplit="9" topLeftCell="A10" activePane="bottomLeft" state="frozen"/>
      <selection pane="bottomLeft"/>
    </sheetView>
  </sheetViews>
  <sheetFormatPr defaultColWidth="9.1796875" defaultRowHeight="12.5" x14ac:dyDescent="0.25"/>
  <cols>
    <col min="1" max="1" width="20.81640625" style="22" customWidth="1"/>
    <col min="2" max="2" width="16.26953125" style="22" customWidth="1"/>
    <col min="3" max="3" width="7.81640625" style="22" customWidth="1"/>
    <col min="4" max="4" width="7.7265625" style="22" customWidth="1"/>
    <col min="5" max="5" width="8.26953125" style="22" bestFit="1" customWidth="1"/>
    <col min="6" max="7" width="7.7265625" style="22" customWidth="1"/>
    <col min="8" max="8" width="11.7265625" style="22" customWidth="1"/>
    <col min="9" max="9" width="9.1796875" style="22"/>
    <col min="10" max="10" width="10.1796875" style="22" customWidth="1"/>
    <col min="11" max="11" width="10" style="22" customWidth="1"/>
    <col min="12" max="12" width="9.7265625" style="22" bestFit="1" customWidth="1"/>
    <col min="13" max="14" width="10" style="22" customWidth="1"/>
    <col min="15" max="15" width="11.54296875" style="22" bestFit="1" customWidth="1"/>
    <col min="16" max="16" width="12" style="22" customWidth="1"/>
    <col min="17" max="17" width="6.1796875" style="22" customWidth="1"/>
    <col min="18" max="18" width="19.81640625" style="22" bestFit="1" customWidth="1"/>
    <col min="19" max="20" width="12" style="22" bestFit="1" customWidth="1"/>
    <col min="21" max="23" width="13" style="22" customWidth="1"/>
    <col min="24" max="16384" width="9.1796875" style="22"/>
  </cols>
  <sheetData>
    <row r="1" spans="1:23" ht="13" x14ac:dyDescent="0.3">
      <c r="A1" s="1" t="s">
        <v>39</v>
      </c>
      <c r="G1" s="75" t="s">
        <v>110</v>
      </c>
      <c r="R1" s="101" t="s">
        <v>41</v>
      </c>
      <c r="S1" s="101" t="s">
        <v>120</v>
      </c>
      <c r="T1" s="101" t="s">
        <v>116</v>
      </c>
      <c r="U1" s="101" t="s">
        <v>42</v>
      </c>
    </row>
    <row r="2" spans="1:23" ht="13" x14ac:dyDescent="0.3">
      <c r="A2" s="1" t="s">
        <v>17</v>
      </c>
      <c r="B2" s="65"/>
      <c r="R2" s="101" t="s">
        <v>43</v>
      </c>
      <c r="S2" s="102">
        <v>0.31</v>
      </c>
      <c r="T2" s="102">
        <v>0.31</v>
      </c>
      <c r="U2" s="101" t="s">
        <v>44</v>
      </c>
    </row>
    <row r="3" spans="1:23" ht="13" x14ac:dyDescent="0.3">
      <c r="A3" s="1" t="s">
        <v>18</v>
      </c>
      <c r="B3" s="65"/>
      <c r="R3" s="101" t="s">
        <v>45</v>
      </c>
      <c r="S3" s="102">
        <v>0.19600000000000001</v>
      </c>
      <c r="T3" s="102">
        <v>0.183</v>
      </c>
      <c r="U3" s="101" t="s">
        <v>46</v>
      </c>
    </row>
    <row r="4" spans="1:23" ht="13" x14ac:dyDescent="0.3">
      <c r="A4" s="1" t="s">
        <v>20</v>
      </c>
      <c r="B4" s="65"/>
      <c r="R4" s="101" t="s">
        <v>35</v>
      </c>
      <c r="S4" s="102">
        <v>0.41599999999999998</v>
      </c>
      <c r="T4" s="102">
        <v>0.40699999999999997</v>
      </c>
      <c r="U4" s="101" t="s">
        <v>47</v>
      </c>
    </row>
    <row r="5" spans="1:23" ht="13" x14ac:dyDescent="0.3">
      <c r="A5" s="1" t="s">
        <v>19</v>
      </c>
      <c r="B5" s="65"/>
      <c r="R5" s="101" t="s">
        <v>48</v>
      </c>
      <c r="S5" s="102">
        <v>0.54800000000000004</v>
      </c>
      <c r="T5" s="102">
        <v>0.54600000000000004</v>
      </c>
      <c r="U5" s="101" t="s">
        <v>49</v>
      </c>
    </row>
    <row r="6" spans="1:23" ht="13" x14ac:dyDescent="0.3">
      <c r="A6" s="1"/>
      <c r="B6" s="75"/>
      <c r="R6" s="101" t="s">
        <v>50</v>
      </c>
      <c r="S6" s="102">
        <v>0.218</v>
      </c>
      <c r="T6" s="102">
        <v>0.224</v>
      </c>
      <c r="U6" s="101" t="s">
        <v>51</v>
      </c>
    </row>
    <row r="7" spans="1:23" ht="13.5" thickBot="1" x14ac:dyDescent="0.35">
      <c r="B7" s="23"/>
      <c r="C7" s="58" t="s">
        <v>14</v>
      </c>
      <c r="D7" s="58"/>
      <c r="E7" s="58"/>
      <c r="F7" s="58"/>
      <c r="G7" s="67"/>
      <c r="H7" s="24"/>
      <c r="I7" s="24"/>
      <c r="J7" s="58" t="s">
        <v>14</v>
      </c>
      <c r="K7" s="58" t="s">
        <v>14</v>
      </c>
      <c r="L7" s="58" t="s">
        <v>14</v>
      </c>
      <c r="M7" s="58" t="s">
        <v>14</v>
      </c>
      <c r="N7" s="67"/>
      <c r="O7" s="25"/>
      <c r="P7" s="25"/>
      <c r="R7" s="101" t="s">
        <v>52</v>
      </c>
      <c r="S7" s="102">
        <v>0.124</v>
      </c>
      <c r="T7" s="102">
        <v>0.109</v>
      </c>
      <c r="U7" s="101" t="s">
        <v>53</v>
      </c>
    </row>
    <row r="8" spans="1:23" ht="13" x14ac:dyDescent="0.3">
      <c r="A8" s="26" t="s">
        <v>1</v>
      </c>
      <c r="B8" s="27"/>
      <c r="C8" s="77" t="s">
        <v>3</v>
      </c>
      <c r="D8" s="28" t="s">
        <v>4</v>
      </c>
      <c r="E8" s="28" t="s">
        <v>15</v>
      </c>
      <c r="F8" s="28" t="s">
        <v>16</v>
      </c>
      <c r="G8" s="28" t="s">
        <v>40</v>
      </c>
      <c r="H8" s="170" t="s">
        <v>122</v>
      </c>
      <c r="I8" s="171"/>
      <c r="J8" s="77" t="s">
        <v>3</v>
      </c>
      <c r="K8" s="28" t="s">
        <v>4</v>
      </c>
      <c r="L8" s="28" t="s">
        <v>15</v>
      </c>
      <c r="M8" s="28" t="s">
        <v>16</v>
      </c>
      <c r="N8" s="28" t="s">
        <v>40</v>
      </c>
      <c r="O8" s="103" t="s">
        <v>0</v>
      </c>
      <c r="P8" s="30"/>
      <c r="R8" s="101" t="s">
        <v>54</v>
      </c>
      <c r="S8" s="102">
        <v>1.2999999999999999E-2</v>
      </c>
      <c r="T8" s="102">
        <v>1.2E-2</v>
      </c>
      <c r="U8" s="101" t="s">
        <v>55</v>
      </c>
    </row>
    <row r="9" spans="1:23" ht="13" x14ac:dyDescent="0.3">
      <c r="A9" s="31" t="s">
        <v>5</v>
      </c>
      <c r="B9" s="76" t="s">
        <v>2</v>
      </c>
      <c r="C9" s="32"/>
      <c r="D9" s="32"/>
      <c r="E9" s="32"/>
      <c r="F9" s="32"/>
      <c r="G9" s="32"/>
      <c r="H9" s="33"/>
      <c r="I9" s="6"/>
      <c r="J9" s="34"/>
      <c r="K9" s="34"/>
      <c r="L9" s="34"/>
      <c r="M9" s="34"/>
      <c r="N9" s="34"/>
      <c r="O9" s="17"/>
      <c r="P9" s="35"/>
      <c r="R9" s="101" t="s">
        <v>56</v>
      </c>
      <c r="S9" s="102">
        <v>7.1999999999999995E-2</v>
      </c>
      <c r="T9" s="102">
        <v>7.4999999999999997E-2</v>
      </c>
      <c r="U9" s="101" t="s">
        <v>57</v>
      </c>
    </row>
    <row r="10" spans="1:23" ht="13" x14ac:dyDescent="0.3">
      <c r="A10" s="31"/>
      <c r="B10" s="76"/>
      <c r="C10" s="32"/>
      <c r="D10" s="32"/>
      <c r="E10" s="32"/>
      <c r="F10" s="32"/>
      <c r="G10" s="32"/>
      <c r="H10" s="33"/>
      <c r="I10" s="6"/>
      <c r="J10" s="34"/>
      <c r="K10" s="34"/>
      <c r="L10" s="34"/>
      <c r="M10" s="34"/>
      <c r="N10" s="34"/>
      <c r="O10" s="17"/>
      <c r="P10" s="35"/>
    </row>
    <row r="11" spans="1:23" ht="13" thickBot="1" x14ac:dyDescent="0.3">
      <c r="A11" s="5" t="s">
        <v>5</v>
      </c>
      <c r="B11" s="6" t="s">
        <v>12</v>
      </c>
      <c r="C11" s="39">
        <v>0</v>
      </c>
      <c r="D11" s="39">
        <v>0</v>
      </c>
      <c r="E11" s="39">
        <v>0</v>
      </c>
      <c r="F11" s="39">
        <v>0</v>
      </c>
      <c r="G11" s="39">
        <v>0</v>
      </c>
      <c r="H11" s="62">
        <v>0</v>
      </c>
      <c r="I11" s="59" t="s">
        <v>6</v>
      </c>
      <c r="J11" s="60">
        <f>ROUND(C11*$H11*1.03,0)</f>
        <v>0</v>
      </c>
      <c r="K11" s="60">
        <f>ROUND(D11*$H11*1.03^2,0)</f>
        <v>0</v>
      </c>
      <c r="L11" s="60">
        <f>ROUND(E11*$H11*1.03^3,0)</f>
        <v>0</v>
      </c>
      <c r="M11" s="60">
        <f>ROUND(F11*$H11*1.03^4,0)</f>
        <v>0</v>
      </c>
      <c r="N11" s="60">
        <f>ROUND(G11*$H11*1.03^5,0)</f>
        <v>0</v>
      </c>
      <c r="O11" s="61">
        <f>SUM(J11:N11)</f>
        <v>0</v>
      </c>
      <c r="P11" s="36"/>
    </row>
    <row r="12" spans="1:23" ht="13.5" thickBot="1" x14ac:dyDescent="0.35">
      <c r="A12" s="5"/>
      <c r="B12" s="37"/>
      <c r="C12" s="38">
        <f>C11*12</f>
        <v>0</v>
      </c>
      <c r="D12" s="38">
        <f>D11*12</f>
        <v>0</v>
      </c>
      <c r="E12" s="38">
        <f>E11*12</f>
        <v>0</v>
      </c>
      <c r="F12" s="38">
        <f>F11*12</f>
        <v>0</v>
      </c>
      <c r="G12" s="38">
        <f>G11*12</f>
        <v>0</v>
      </c>
      <c r="H12" s="64" t="s">
        <v>38</v>
      </c>
      <c r="I12" s="6" t="s">
        <v>7</v>
      </c>
      <c r="J12" s="3">
        <f>ROUND(J11*$H13,0)</f>
        <v>0</v>
      </c>
      <c r="K12" s="3">
        <f>ROUND(K11*$H13,0)</f>
        <v>0</v>
      </c>
      <c r="L12" s="3">
        <f>ROUND(L11*$H13,0)</f>
        <v>0</v>
      </c>
      <c r="M12" s="3">
        <f>ROUND(M11*$H13,0)</f>
        <v>0</v>
      </c>
      <c r="N12" s="3">
        <f>ROUND(N11*$H13,0)</f>
        <v>0</v>
      </c>
      <c r="O12" s="17">
        <f>SUM(J12:N12)</f>
        <v>0</v>
      </c>
      <c r="P12" s="3"/>
      <c r="R12" s="151" t="s">
        <v>109</v>
      </c>
      <c r="S12" s="152"/>
      <c r="T12" s="152"/>
      <c r="U12" s="152"/>
      <c r="V12" s="152"/>
      <c r="W12" s="153"/>
    </row>
    <row r="13" spans="1:23" ht="13" thickBot="1" x14ac:dyDescent="0.3">
      <c r="A13" s="5"/>
      <c r="B13" s="6"/>
      <c r="C13" s="39"/>
      <c r="D13" s="39"/>
      <c r="E13" s="39"/>
      <c r="F13" s="39"/>
      <c r="G13" s="39"/>
      <c r="H13" s="63">
        <v>0</v>
      </c>
      <c r="I13" s="6" t="s">
        <v>13</v>
      </c>
      <c r="J13" s="3">
        <f t="shared" ref="J13:O13" si="0">SUM(J11:J12)</f>
        <v>0</v>
      </c>
      <c r="K13" s="3">
        <f t="shared" si="0"/>
        <v>0</v>
      </c>
      <c r="L13" s="3">
        <f t="shared" si="0"/>
        <v>0</v>
      </c>
      <c r="M13" s="3">
        <f t="shared" si="0"/>
        <v>0</v>
      </c>
      <c r="N13" s="3">
        <f t="shared" ref="N13" si="1">SUM(N11:N12)</f>
        <v>0</v>
      </c>
      <c r="O13" s="17">
        <f t="shared" si="0"/>
        <v>0</v>
      </c>
      <c r="P13" s="3">
        <f>SUM(J13:N13)</f>
        <v>0</v>
      </c>
      <c r="R13" s="154" t="s">
        <v>108</v>
      </c>
      <c r="S13" s="155"/>
      <c r="T13" s="155"/>
      <c r="U13" s="155"/>
      <c r="V13" s="155"/>
      <c r="W13" s="156"/>
    </row>
    <row r="14" spans="1:23" x14ac:dyDescent="0.25">
      <c r="A14" s="5"/>
      <c r="B14" s="6"/>
      <c r="C14" s="6"/>
      <c r="D14" s="6"/>
      <c r="E14" s="6"/>
      <c r="F14" s="6"/>
      <c r="G14" s="6"/>
      <c r="H14" s="6"/>
      <c r="I14" s="6"/>
      <c r="J14" s="6"/>
      <c r="K14" s="6"/>
      <c r="L14" s="6"/>
      <c r="M14" s="6"/>
      <c r="N14" s="6"/>
      <c r="O14" s="40"/>
      <c r="R14" s="93" t="s">
        <v>87</v>
      </c>
      <c r="S14" s="125" t="s">
        <v>88</v>
      </c>
      <c r="T14" s="125" t="s">
        <v>88</v>
      </c>
      <c r="U14" s="125" t="s">
        <v>88</v>
      </c>
      <c r="V14" s="125" t="s">
        <v>88</v>
      </c>
      <c r="W14" s="126" t="s">
        <v>88</v>
      </c>
    </row>
    <row r="15" spans="1:23" ht="13" x14ac:dyDescent="0.3">
      <c r="A15" s="5" t="s">
        <v>5</v>
      </c>
      <c r="B15" s="6" t="s">
        <v>12</v>
      </c>
      <c r="C15" s="39">
        <v>0</v>
      </c>
      <c r="D15" s="39">
        <v>0</v>
      </c>
      <c r="E15" s="39">
        <v>0</v>
      </c>
      <c r="F15" s="39">
        <v>0</v>
      </c>
      <c r="G15" s="39">
        <v>0</v>
      </c>
      <c r="H15" s="62">
        <v>0</v>
      </c>
      <c r="I15" s="59" t="s">
        <v>6</v>
      </c>
      <c r="J15" s="60">
        <f>ROUND(C15*$H15*1.03,0)</f>
        <v>0</v>
      </c>
      <c r="K15" s="60">
        <f>ROUND(D15*$H15*1.03^2,0)</f>
        <v>0</v>
      </c>
      <c r="L15" s="60">
        <f>ROUND(E15*$H15*1.03^3,0)</f>
        <v>0</v>
      </c>
      <c r="M15" s="60">
        <f>ROUND(F15*$H15*1.03^4,0)</f>
        <v>0</v>
      </c>
      <c r="N15" s="60">
        <f>ROUND(G15*$H15*1.03^5,0)</f>
        <v>0</v>
      </c>
      <c r="O15" s="61">
        <f>SUM(J15:N15)</f>
        <v>0</v>
      </c>
      <c r="P15" s="36"/>
      <c r="R15" s="93" t="s">
        <v>6</v>
      </c>
      <c r="S15" s="127" t="s">
        <v>3</v>
      </c>
      <c r="T15" s="127" t="s">
        <v>4</v>
      </c>
      <c r="U15" s="127" t="s">
        <v>15</v>
      </c>
      <c r="V15" s="127" t="s">
        <v>16</v>
      </c>
      <c r="W15" s="128" t="s">
        <v>40</v>
      </c>
    </row>
    <row r="16" spans="1:23" x14ac:dyDescent="0.25">
      <c r="A16" s="5"/>
      <c r="B16" s="37"/>
      <c r="C16" s="38">
        <f>C15*12</f>
        <v>0</v>
      </c>
      <c r="D16" s="38">
        <f>D15*12</f>
        <v>0</v>
      </c>
      <c r="E16" s="38">
        <f>E15*12</f>
        <v>0</v>
      </c>
      <c r="F16" s="38">
        <f>F15*12</f>
        <v>0</v>
      </c>
      <c r="G16" s="38">
        <f>G15*12</f>
        <v>0</v>
      </c>
      <c r="H16" s="64" t="s">
        <v>38</v>
      </c>
      <c r="I16" s="6" t="s">
        <v>7</v>
      </c>
      <c r="J16" s="3">
        <f>ROUND(J15*$H17,0)</f>
        <v>0</v>
      </c>
      <c r="K16" s="3">
        <f>ROUND(K15*$H17,0)</f>
        <v>0</v>
      </c>
      <c r="L16" s="3">
        <f>ROUND(L15*$H17,0)</f>
        <v>0</v>
      </c>
      <c r="M16" s="3">
        <f>ROUND(M15*$H17,0)</f>
        <v>0</v>
      </c>
      <c r="N16" s="3">
        <f>ROUND(N15*$H17,0)</f>
        <v>0</v>
      </c>
      <c r="O16" s="17">
        <f>SUM(J16:N16)</f>
        <v>0</v>
      </c>
      <c r="P16" s="3"/>
      <c r="R16" s="104">
        <v>200000</v>
      </c>
      <c r="S16" s="105">
        <f>SUM(R16:R16)</f>
        <v>200000</v>
      </c>
      <c r="T16" s="106">
        <f>S16*1.03</f>
        <v>206000</v>
      </c>
      <c r="U16" s="106">
        <f t="shared" ref="U16:W16" si="2">T16*1.03</f>
        <v>212180</v>
      </c>
      <c r="V16" s="106">
        <f t="shared" si="2"/>
        <v>218545.4</v>
      </c>
      <c r="W16" s="107">
        <f t="shared" si="2"/>
        <v>225101.76199999999</v>
      </c>
    </row>
    <row r="17" spans="1:23" x14ac:dyDescent="0.25">
      <c r="A17" s="5"/>
      <c r="B17" s="6"/>
      <c r="C17" s="39"/>
      <c r="D17" s="39"/>
      <c r="E17" s="39"/>
      <c r="F17" s="39"/>
      <c r="G17" s="39"/>
      <c r="H17" s="63">
        <v>0</v>
      </c>
      <c r="I17" s="6" t="s">
        <v>13</v>
      </c>
      <c r="J17" s="3">
        <f t="shared" ref="J17:M17" si="3">SUM(J15:J16)</f>
        <v>0</v>
      </c>
      <c r="K17" s="3">
        <f t="shared" si="3"/>
        <v>0</v>
      </c>
      <c r="L17" s="3">
        <f t="shared" si="3"/>
        <v>0</v>
      </c>
      <c r="M17" s="3">
        <f t="shared" si="3"/>
        <v>0</v>
      </c>
      <c r="N17" s="3">
        <f t="shared" ref="N17:O17" si="4">SUM(N15:N16)</f>
        <v>0</v>
      </c>
      <c r="O17" s="17">
        <f t="shared" si="4"/>
        <v>0</v>
      </c>
      <c r="P17" s="3">
        <f>SUM(J17:N17)</f>
        <v>0</v>
      </c>
      <c r="R17" s="83"/>
      <c r="S17" s="108"/>
      <c r="T17" s="106"/>
      <c r="U17" s="106"/>
      <c r="V17" s="106"/>
      <c r="W17" s="107"/>
    </row>
    <row r="18" spans="1:23" x14ac:dyDescent="0.25">
      <c r="A18" s="5"/>
      <c r="B18" s="6"/>
      <c r="C18" s="6"/>
      <c r="D18" s="6"/>
      <c r="E18" s="6"/>
      <c r="F18" s="6"/>
      <c r="G18" s="6"/>
      <c r="H18" s="6"/>
      <c r="I18" s="6"/>
      <c r="J18" s="6"/>
      <c r="K18" s="6"/>
      <c r="L18" s="6"/>
      <c r="M18" s="6"/>
      <c r="N18" s="6"/>
      <c r="O18" s="40"/>
      <c r="R18" s="109" t="s">
        <v>89</v>
      </c>
      <c r="S18" s="129" t="s">
        <v>88</v>
      </c>
      <c r="T18" s="129" t="s">
        <v>88</v>
      </c>
      <c r="U18" s="130" t="s">
        <v>88</v>
      </c>
      <c r="V18" s="130" t="s">
        <v>88</v>
      </c>
      <c r="W18" s="131" t="s">
        <v>88</v>
      </c>
    </row>
    <row r="19" spans="1:23" ht="13" x14ac:dyDescent="0.3">
      <c r="A19" s="5" t="s">
        <v>5</v>
      </c>
      <c r="B19" s="6" t="s">
        <v>12</v>
      </c>
      <c r="C19" s="39">
        <v>0</v>
      </c>
      <c r="D19" s="39">
        <v>0</v>
      </c>
      <c r="E19" s="39">
        <v>0</v>
      </c>
      <c r="F19" s="39">
        <v>0</v>
      </c>
      <c r="G19" s="39">
        <v>0</v>
      </c>
      <c r="H19" s="62">
        <v>0</v>
      </c>
      <c r="I19" s="59" t="s">
        <v>6</v>
      </c>
      <c r="J19" s="60">
        <f>ROUND(C19*$H19*1.03,0)</f>
        <v>0</v>
      </c>
      <c r="K19" s="60">
        <f>ROUND(D19*$H19*1.03^2,0)</f>
        <v>0</v>
      </c>
      <c r="L19" s="60">
        <f>ROUND(E19*$H19*1.03^3,0)</f>
        <v>0</v>
      </c>
      <c r="M19" s="60">
        <f>ROUND(F19*$H19*1.03^4,0)</f>
        <v>0</v>
      </c>
      <c r="N19" s="60">
        <f>ROUND(G19*$H19*1.03^5,0)</f>
        <v>0</v>
      </c>
      <c r="O19" s="61">
        <f>SUM(J19:N19)</f>
        <v>0</v>
      </c>
      <c r="P19" s="36"/>
      <c r="R19" s="109" t="s">
        <v>6</v>
      </c>
      <c r="S19" s="132" t="s">
        <v>3</v>
      </c>
      <c r="T19" s="132" t="s">
        <v>4</v>
      </c>
      <c r="U19" s="133" t="s">
        <v>15</v>
      </c>
      <c r="V19" s="133" t="s">
        <v>16</v>
      </c>
      <c r="W19" s="134" t="s">
        <v>40</v>
      </c>
    </row>
    <row r="20" spans="1:23" x14ac:dyDescent="0.25">
      <c r="A20" s="5"/>
      <c r="B20" s="37"/>
      <c r="C20" s="38">
        <f>C19*12</f>
        <v>0</v>
      </c>
      <c r="D20" s="38">
        <f>D19*12</f>
        <v>0</v>
      </c>
      <c r="E20" s="38">
        <f>E19*12</f>
        <v>0</v>
      </c>
      <c r="F20" s="38">
        <f>F19*12</f>
        <v>0</v>
      </c>
      <c r="G20" s="38">
        <f>G19*12</f>
        <v>0</v>
      </c>
      <c r="H20" s="64" t="s">
        <v>38</v>
      </c>
      <c r="I20" s="6" t="s">
        <v>7</v>
      </c>
      <c r="J20" s="3">
        <f>ROUND(J19*$H21,0)</f>
        <v>0</v>
      </c>
      <c r="K20" s="3">
        <f>ROUND(K19*$H21,0)</f>
        <v>0</v>
      </c>
      <c r="L20" s="3">
        <f>ROUND(L19*$H21,0)</f>
        <v>0</v>
      </c>
      <c r="M20" s="3">
        <f>ROUND(M19*$H21,0)</f>
        <v>0</v>
      </c>
      <c r="N20" s="3">
        <f>ROUND(N19*$H21,0)</f>
        <v>0</v>
      </c>
      <c r="O20" s="17">
        <f>SUM(J20:N20)</f>
        <v>0</v>
      </c>
      <c r="P20" s="3"/>
      <c r="R20" s="83">
        <v>203700</v>
      </c>
      <c r="S20" s="105">
        <f>SUM(R20:R20)</f>
        <v>203700</v>
      </c>
      <c r="T20" s="106">
        <f>S20*1.03</f>
        <v>209811</v>
      </c>
      <c r="U20" s="106">
        <f t="shared" ref="U20:W20" si="5">T20*1.03</f>
        <v>216105.33000000002</v>
      </c>
      <c r="V20" s="106">
        <f t="shared" si="5"/>
        <v>222588.48990000002</v>
      </c>
      <c r="W20" s="107">
        <f t="shared" si="5"/>
        <v>229266.14459700003</v>
      </c>
    </row>
    <row r="21" spans="1:23" x14ac:dyDescent="0.25">
      <c r="A21" s="5"/>
      <c r="B21" s="6"/>
      <c r="C21" s="39"/>
      <c r="D21" s="39"/>
      <c r="E21" s="39"/>
      <c r="F21" s="39"/>
      <c r="G21" s="39"/>
      <c r="H21" s="63">
        <v>0</v>
      </c>
      <c r="I21" s="6" t="s">
        <v>13</v>
      </c>
      <c r="J21" s="3">
        <f t="shared" ref="J21:M21" si="6">SUM(J19:J20)</f>
        <v>0</v>
      </c>
      <c r="K21" s="3">
        <f t="shared" si="6"/>
        <v>0</v>
      </c>
      <c r="L21" s="3">
        <f t="shared" si="6"/>
        <v>0</v>
      </c>
      <c r="M21" s="3">
        <f t="shared" si="6"/>
        <v>0</v>
      </c>
      <c r="N21" s="3">
        <f t="shared" ref="N21" si="7">SUM(N19:N20)</f>
        <v>0</v>
      </c>
      <c r="O21" s="17">
        <f t="shared" ref="O21" si="8">SUM(O19:O20)</f>
        <v>0</v>
      </c>
      <c r="P21" s="3">
        <f>SUM(J21:N21)</f>
        <v>0</v>
      </c>
      <c r="R21" s="83"/>
      <c r="S21" s="108"/>
      <c r="T21" s="106"/>
      <c r="U21" s="106"/>
      <c r="V21" s="106"/>
      <c r="W21" s="107"/>
    </row>
    <row r="22" spans="1:23" x14ac:dyDescent="0.25">
      <c r="A22" s="5"/>
      <c r="B22" s="6"/>
      <c r="C22" s="6"/>
      <c r="D22" s="6"/>
      <c r="E22" s="6"/>
      <c r="F22" s="6"/>
      <c r="G22" s="6"/>
      <c r="H22" s="6"/>
      <c r="I22" s="6"/>
      <c r="J22" s="6"/>
      <c r="K22" s="6"/>
      <c r="L22" s="6"/>
      <c r="M22" s="6"/>
      <c r="N22" s="6"/>
      <c r="O22" s="40"/>
      <c r="R22" s="110" t="s">
        <v>90</v>
      </c>
      <c r="S22" s="111"/>
      <c r="T22" s="112"/>
      <c r="U22" s="112"/>
      <c r="V22" s="112"/>
      <c r="W22" s="113"/>
    </row>
    <row r="23" spans="1:23" x14ac:dyDescent="0.25">
      <c r="A23" s="5" t="s">
        <v>5</v>
      </c>
      <c r="B23" s="6" t="s">
        <v>12</v>
      </c>
      <c r="C23" s="39">
        <v>0</v>
      </c>
      <c r="D23" s="39">
        <v>0</v>
      </c>
      <c r="E23" s="39">
        <v>0</v>
      </c>
      <c r="F23" s="39">
        <v>0</v>
      </c>
      <c r="G23" s="39">
        <v>0</v>
      </c>
      <c r="H23" s="62">
        <v>0</v>
      </c>
      <c r="I23" s="59" t="s">
        <v>6</v>
      </c>
      <c r="J23" s="60">
        <f>ROUND(C23*$H23*1.03,0)</f>
        <v>0</v>
      </c>
      <c r="K23" s="60">
        <f>ROUND(D23*$H23*1.03^2,0)</f>
        <v>0</v>
      </c>
      <c r="L23" s="60">
        <f>ROUND(E23*$H23*1.03^3,0)</f>
        <v>0</v>
      </c>
      <c r="M23" s="60">
        <f>ROUND(F23*$H23*1.03^4,0)</f>
        <v>0</v>
      </c>
      <c r="N23" s="60">
        <f>ROUND(G23*$H23*1.03^5,0)</f>
        <v>0</v>
      </c>
      <c r="O23" s="61">
        <f>SUM(J23:N23)</f>
        <v>0</v>
      </c>
      <c r="P23" s="36"/>
      <c r="R23" s="110">
        <f>R20*C11</f>
        <v>0</v>
      </c>
      <c r="S23" s="111">
        <f>SUM(R23:R23)</f>
        <v>0</v>
      </c>
      <c r="T23" s="112">
        <f>T20*D11</f>
        <v>0</v>
      </c>
      <c r="U23" s="112">
        <f>U20*E11</f>
        <v>0</v>
      </c>
      <c r="V23" s="112">
        <f>V20*F11</f>
        <v>0</v>
      </c>
      <c r="W23" s="113">
        <f>W20*G11</f>
        <v>0</v>
      </c>
    </row>
    <row r="24" spans="1:23" x14ac:dyDescent="0.25">
      <c r="A24" s="5"/>
      <c r="B24" s="37"/>
      <c r="C24" s="38">
        <f>C23*12</f>
        <v>0</v>
      </c>
      <c r="D24" s="38">
        <f>D23*12</f>
        <v>0</v>
      </c>
      <c r="E24" s="38">
        <f>E23*12</f>
        <v>0</v>
      </c>
      <c r="F24" s="38">
        <f>F23*12</f>
        <v>0</v>
      </c>
      <c r="G24" s="38">
        <f>G23*12</f>
        <v>0</v>
      </c>
      <c r="H24" s="64" t="s">
        <v>38</v>
      </c>
      <c r="I24" s="6" t="s">
        <v>7</v>
      </c>
      <c r="J24" s="3">
        <f>ROUND(J23*$H25,0)</f>
        <v>0</v>
      </c>
      <c r="K24" s="3">
        <f>ROUND(K23*$H25,0)</f>
        <v>0</v>
      </c>
      <c r="L24" s="3">
        <f>ROUND(L23*$H25,0)</f>
        <v>0</v>
      </c>
      <c r="M24" s="3">
        <f>ROUND(M23*$H25,0)</f>
        <v>0</v>
      </c>
      <c r="N24" s="3">
        <f>ROUND(N23*$H25,0)</f>
        <v>0</v>
      </c>
      <c r="O24" s="17">
        <f>SUM(J24:N24)</f>
        <v>0</v>
      </c>
      <c r="P24" s="3"/>
      <c r="R24" s="83"/>
      <c r="S24" s="108"/>
      <c r="T24" s="106"/>
      <c r="U24" s="106"/>
      <c r="V24" s="106"/>
      <c r="W24" s="107"/>
    </row>
    <row r="25" spans="1:23" x14ac:dyDescent="0.25">
      <c r="A25" s="5"/>
      <c r="B25" s="6"/>
      <c r="C25" s="39"/>
      <c r="D25" s="39"/>
      <c r="E25" s="39"/>
      <c r="F25" s="39"/>
      <c r="G25" s="39"/>
      <c r="H25" s="63">
        <v>0</v>
      </c>
      <c r="I25" s="6" t="s">
        <v>13</v>
      </c>
      <c r="J25" s="3">
        <f t="shared" ref="J25:M25" si="9">SUM(J23:J24)</f>
        <v>0</v>
      </c>
      <c r="K25" s="3">
        <f t="shared" si="9"/>
        <v>0</v>
      </c>
      <c r="L25" s="3">
        <f t="shared" si="9"/>
        <v>0</v>
      </c>
      <c r="M25" s="3">
        <f t="shared" si="9"/>
        <v>0</v>
      </c>
      <c r="N25" s="3">
        <f t="shared" ref="N25" si="10">SUM(N23:N24)</f>
        <v>0</v>
      </c>
      <c r="O25" s="17">
        <f t="shared" ref="O25" si="11">SUM(O23:O24)</f>
        <v>0</v>
      </c>
      <c r="P25" s="3">
        <f>SUM(J25:N25)</f>
        <v>0</v>
      </c>
      <c r="R25" s="114" t="s">
        <v>91</v>
      </c>
      <c r="S25" s="115"/>
      <c r="T25" s="116"/>
      <c r="U25" s="116"/>
      <c r="V25" s="116"/>
      <c r="W25" s="117"/>
    </row>
    <row r="26" spans="1:23" x14ac:dyDescent="0.25">
      <c r="A26" s="5"/>
      <c r="B26" s="6"/>
      <c r="C26" s="6"/>
      <c r="D26" s="6"/>
      <c r="E26" s="6"/>
      <c r="F26" s="6"/>
      <c r="G26" s="6"/>
      <c r="H26" s="6"/>
      <c r="I26" s="6"/>
      <c r="J26" s="6"/>
      <c r="K26" s="6"/>
      <c r="L26" s="6"/>
      <c r="M26" s="6"/>
      <c r="N26" s="6"/>
      <c r="O26" s="40"/>
      <c r="R26" s="114">
        <f>R16*C11</f>
        <v>0</v>
      </c>
      <c r="S26" s="115">
        <f>SUM(R26:R26)</f>
        <v>0</v>
      </c>
      <c r="T26" s="116">
        <f>T16*D11</f>
        <v>0</v>
      </c>
      <c r="U26" s="116">
        <f>U16*E11</f>
        <v>0</v>
      </c>
      <c r="V26" s="116">
        <f>V16*F11</f>
        <v>0</v>
      </c>
      <c r="W26" s="117">
        <f>W16*G11</f>
        <v>0</v>
      </c>
    </row>
    <row r="27" spans="1:23" x14ac:dyDescent="0.25">
      <c r="A27" s="5" t="s">
        <v>5</v>
      </c>
      <c r="B27" s="6" t="s">
        <v>12</v>
      </c>
      <c r="C27" s="39">
        <v>0</v>
      </c>
      <c r="D27" s="39">
        <v>0</v>
      </c>
      <c r="E27" s="39">
        <v>0</v>
      </c>
      <c r="F27" s="39">
        <v>0</v>
      </c>
      <c r="G27" s="39">
        <v>0</v>
      </c>
      <c r="H27" s="62">
        <v>0</v>
      </c>
      <c r="I27" s="59" t="s">
        <v>6</v>
      </c>
      <c r="J27" s="60">
        <f>ROUND(C27*$H27*1.03,0)</f>
        <v>0</v>
      </c>
      <c r="K27" s="60">
        <f>ROUND(D27*$H27*1.03^2,0)</f>
        <v>0</v>
      </c>
      <c r="L27" s="60">
        <f>ROUND(E27*$H27*1.03^3,0)</f>
        <v>0</v>
      </c>
      <c r="M27" s="60">
        <f>ROUND(F27*$H27*1.03^4,0)</f>
        <v>0</v>
      </c>
      <c r="N27" s="60">
        <f>ROUND(G27*$H27*1.03^5,0)</f>
        <v>0</v>
      </c>
      <c r="O27" s="61">
        <f>SUM(J27:N27)</f>
        <v>0</v>
      </c>
      <c r="P27" s="36"/>
      <c r="R27" s="83" t="s">
        <v>92</v>
      </c>
      <c r="S27" s="95">
        <f>S26/S16</f>
        <v>0</v>
      </c>
      <c r="T27" s="95">
        <f t="shared" ref="T27:W27" si="12">T26/T16</f>
        <v>0</v>
      </c>
      <c r="U27" s="95">
        <f t="shared" si="12"/>
        <v>0</v>
      </c>
      <c r="V27" s="95">
        <f t="shared" si="12"/>
        <v>0</v>
      </c>
      <c r="W27" s="96">
        <f t="shared" si="12"/>
        <v>0</v>
      </c>
    </row>
    <row r="28" spans="1:23" x14ac:dyDescent="0.25">
      <c r="A28" s="5"/>
      <c r="B28" s="37"/>
      <c r="C28" s="38">
        <f>C27*12</f>
        <v>0</v>
      </c>
      <c r="D28" s="38">
        <f>D27*12</f>
        <v>0</v>
      </c>
      <c r="E28" s="38">
        <f>E27*12</f>
        <v>0</v>
      </c>
      <c r="F28" s="38">
        <f>F27*12</f>
        <v>0</v>
      </c>
      <c r="G28" s="38">
        <f>G27*12</f>
        <v>0</v>
      </c>
      <c r="H28" s="64" t="s">
        <v>38</v>
      </c>
      <c r="I28" s="6" t="s">
        <v>7</v>
      </c>
      <c r="J28" s="3">
        <f>ROUND(J27*$H29,0)</f>
        <v>0</v>
      </c>
      <c r="K28" s="3">
        <f>ROUND(K27*$H29,0)</f>
        <v>0</v>
      </c>
      <c r="L28" s="3">
        <f>ROUND(L27*$H29,0)</f>
        <v>0</v>
      </c>
      <c r="M28" s="3">
        <f>ROUND(M27*$H29,0)</f>
        <v>0</v>
      </c>
      <c r="N28" s="3">
        <f>ROUND(N27*$H29,0)</f>
        <v>0</v>
      </c>
      <c r="O28" s="17">
        <f>SUM(J28:N28)</f>
        <v>0</v>
      </c>
      <c r="P28" s="3"/>
      <c r="R28" s="83" t="s">
        <v>93</v>
      </c>
      <c r="S28" s="118">
        <f>S26-S23</f>
        <v>0</v>
      </c>
      <c r="T28" s="118">
        <f>T26-T23</f>
        <v>0</v>
      </c>
      <c r="U28" s="118">
        <f t="shared" ref="U28:W28" si="13">U26-U23</f>
        <v>0</v>
      </c>
      <c r="V28" s="118">
        <f t="shared" si="13"/>
        <v>0</v>
      </c>
      <c r="W28" s="119">
        <f t="shared" si="13"/>
        <v>0</v>
      </c>
    </row>
    <row r="29" spans="1:23" x14ac:dyDescent="0.25">
      <c r="A29" s="5"/>
      <c r="B29" s="6"/>
      <c r="C29" s="39"/>
      <c r="D29" s="39"/>
      <c r="E29" s="39"/>
      <c r="F29" s="39"/>
      <c r="G29" s="39"/>
      <c r="H29" s="63">
        <v>0</v>
      </c>
      <c r="I29" s="6" t="s">
        <v>13</v>
      </c>
      <c r="J29" s="3">
        <f t="shared" ref="J29:M29" si="14">SUM(J27:J28)</f>
        <v>0</v>
      </c>
      <c r="K29" s="3">
        <f t="shared" si="14"/>
        <v>0</v>
      </c>
      <c r="L29" s="3">
        <f t="shared" si="14"/>
        <v>0</v>
      </c>
      <c r="M29" s="3">
        <f t="shared" si="14"/>
        <v>0</v>
      </c>
      <c r="N29" s="3">
        <f t="shared" ref="N29" si="15">SUM(N27:N28)</f>
        <v>0</v>
      </c>
      <c r="O29" s="17">
        <f t="shared" ref="O29" si="16">SUM(O27:O28)</f>
        <v>0</v>
      </c>
      <c r="P29" s="3">
        <f>SUM(J29:N29)</f>
        <v>0</v>
      </c>
      <c r="R29" s="83" t="s">
        <v>94</v>
      </c>
      <c r="S29" s="97">
        <f>S28/S16</f>
        <v>0</v>
      </c>
      <c r="T29" s="97">
        <f>T28/T16</f>
        <v>0</v>
      </c>
      <c r="U29" s="97">
        <f t="shared" ref="U29:W29" si="17">U28/U16</f>
        <v>0</v>
      </c>
      <c r="V29" s="97">
        <f t="shared" si="17"/>
        <v>0</v>
      </c>
      <c r="W29" s="98">
        <f t="shared" si="17"/>
        <v>0</v>
      </c>
    </row>
    <row r="30" spans="1:23" ht="13" thickBot="1" x14ac:dyDescent="0.3">
      <c r="A30" s="5"/>
      <c r="B30" s="6"/>
      <c r="C30" s="6"/>
      <c r="D30" s="6"/>
      <c r="E30" s="6"/>
      <c r="F30" s="6"/>
      <c r="G30" s="6"/>
      <c r="H30" s="6"/>
      <c r="I30" s="6"/>
      <c r="J30" s="6"/>
      <c r="K30" s="6"/>
      <c r="L30" s="6"/>
      <c r="M30" s="6"/>
      <c r="N30" s="6"/>
      <c r="O30" s="40"/>
      <c r="R30" s="84" t="s">
        <v>95</v>
      </c>
      <c r="S30" s="99">
        <f>S27-S29</f>
        <v>0</v>
      </c>
      <c r="T30" s="99">
        <f t="shared" ref="T30:W30" si="18">T27-T29</f>
        <v>0</v>
      </c>
      <c r="U30" s="99">
        <f t="shared" si="18"/>
        <v>0</v>
      </c>
      <c r="V30" s="99">
        <f t="shared" si="18"/>
        <v>0</v>
      </c>
      <c r="W30" s="100">
        <f t="shared" si="18"/>
        <v>0</v>
      </c>
    </row>
    <row r="31" spans="1:23" x14ac:dyDescent="0.25">
      <c r="A31" s="5" t="s">
        <v>5</v>
      </c>
      <c r="B31" s="6" t="s">
        <v>12</v>
      </c>
      <c r="C31" s="39">
        <v>0</v>
      </c>
      <c r="D31" s="39">
        <v>0</v>
      </c>
      <c r="E31" s="39">
        <v>0</v>
      </c>
      <c r="F31" s="39">
        <v>0</v>
      </c>
      <c r="G31" s="39">
        <v>0</v>
      </c>
      <c r="H31" s="62">
        <v>0</v>
      </c>
      <c r="I31" s="59" t="s">
        <v>6</v>
      </c>
      <c r="J31" s="60">
        <f>ROUND(C31*$H31*1.03,0)</f>
        <v>0</v>
      </c>
      <c r="K31" s="60">
        <f>ROUND(D31*$H31*1.03^2,0)</f>
        <v>0</v>
      </c>
      <c r="L31" s="60">
        <f>ROUND(E31*$H31*1.03^3,0)</f>
        <v>0</v>
      </c>
      <c r="M31" s="60">
        <f>ROUND(F31*$H31*1.03^4,0)</f>
        <v>0</v>
      </c>
      <c r="N31" s="60">
        <f>ROUND(G31*$H31*1.03^5,0)</f>
        <v>0</v>
      </c>
      <c r="O31" s="61">
        <f>SUM(J31:N31)</f>
        <v>0</v>
      </c>
      <c r="P31" s="36"/>
      <c r="R31" s="75"/>
      <c r="S31" s="94">
        <f>S30+S29</f>
        <v>0</v>
      </c>
      <c r="T31" s="94">
        <f>T30+T29</f>
        <v>0</v>
      </c>
      <c r="U31" s="94">
        <f>U30+U29</f>
        <v>0</v>
      </c>
      <c r="V31" s="94">
        <f>V30+V29</f>
        <v>0</v>
      </c>
      <c r="W31" s="94">
        <f>W30+W29</f>
        <v>0</v>
      </c>
    </row>
    <row r="32" spans="1:23" x14ac:dyDescent="0.25">
      <c r="A32" s="5"/>
      <c r="B32" s="37"/>
      <c r="C32" s="38">
        <f>C31*12</f>
        <v>0</v>
      </c>
      <c r="D32" s="38">
        <f>D31*12</f>
        <v>0</v>
      </c>
      <c r="E32" s="38">
        <f>E31*12</f>
        <v>0</v>
      </c>
      <c r="F32" s="38">
        <f>F31*12</f>
        <v>0</v>
      </c>
      <c r="G32" s="38">
        <f>G31*12</f>
        <v>0</v>
      </c>
      <c r="H32" s="64" t="s">
        <v>38</v>
      </c>
      <c r="I32" s="6" t="s">
        <v>7</v>
      </c>
      <c r="J32" s="3">
        <f>ROUND(J31*$H33,0)</f>
        <v>0</v>
      </c>
      <c r="K32" s="3">
        <f>ROUND(K31*$H33,0)</f>
        <v>0</v>
      </c>
      <c r="L32" s="3">
        <f>ROUND(L31*$H33,0)</f>
        <v>0</v>
      </c>
      <c r="M32" s="3">
        <f>ROUND(M31*$H33,0)</f>
        <v>0</v>
      </c>
      <c r="N32" s="3">
        <f>ROUND(N31*$H33,0)</f>
        <v>0</v>
      </c>
      <c r="O32" s="17">
        <f>SUM(J32:N32)</f>
        <v>0</v>
      </c>
      <c r="P32" s="3"/>
    </row>
    <row r="33" spans="1:19" x14ac:dyDescent="0.25">
      <c r="A33" s="5"/>
      <c r="B33" s="6"/>
      <c r="C33" s="39"/>
      <c r="D33" s="39"/>
      <c r="E33" s="39"/>
      <c r="F33" s="39"/>
      <c r="G33" s="39"/>
      <c r="H33" s="63">
        <v>0</v>
      </c>
      <c r="I33" s="6" t="s">
        <v>13</v>
      </c>
      <c r="J33" s="3">
        <f t="shared" ref="J33:M33" si="19">SUM(J31:J32)</f>
        <v>0</v>
      </c>
      <c r="K33" s="3">
        <f t="shared" si="19"/>
        <v>0</v>
      </c>
      <c r="L33" s="3">
        <f t="shared" si="19"/>
        <v>0</v>
      </c>
      <c r="M33" s="3">
        <f t="shared" si="19"/>
        <v>0</v>
      </c>
      <c r="N33" s="3">
        <f t="shared" ref="N33" si="20">SUM(N31:N32)</f>
        <v>0</v>
      </c>
      <c r="O33" s="17">
        <f t="shared" ref="O33" si="21">SUM(O31:O32)</f>
        <v>0</v>
      </c>
      <c r="P33" s="3">
        <f>SUM(J33:N33)</f>
        <v>0</v>
      </c>
    </row>
    <row r="34" spans="1:19" x14ac:dyDescent="0.25">
      <c r="A34" s="5"/>
      <c r="B34" s="6"/>
      <c r="C34" s="6"/>
      <c r="D34" s="6"/>
      <c r="E34" s="6"/>
      <c r="F34" s="6"/>
      <c r="G34" s="6"/>
      <c r="H34" s="6"/>
      <c r="I34" s="6"/>
      <c r="J34" s="6"/>
      <c r="K34" s="6"/>
      <c r="L34" s="6"/>
      <c r="M34" s="6"/>
      <c r="N34" s="6"/>
      <c r="O34" s="40"/>
    </row>
    <row r="35" spans="1:19" ht="13" x14ac:dyDescent="0.3">
      <c r="A35" s="5"/>
      <c r="B35" s="41" t="s">
        <v>8</v>
      </c>
      <c r="C35" s="42">
        <f>SUM(C11,C15,C19,C23,C27,C31)</f>
        <v>0</v>
      </c>
      <c r="D35" s="42">
        <f>SUM(D11,D15,D19,D23,D27,D31)</f>
        <v>0</v>
      </c>
      <c r="E35" s="42">
        <f>SUM(E11,E15,E19,E23,E27,E31)</f>
        <v>0</v>
      </c>
      <c r="F35" s="42">
        <f>SUM(F11,F15,F19,F23,F27,F31)</f>
        <v>0</v>
      </c>
      <c r="G35" s="42">
        <f>SUM(G11,G15,G19,G23,G27,G31)</f>
        <v>0</v>
      </c>
      <c r="H35" s="7"/>
      <c r="I35" s="7" t="s">
        <v>6</v>
      </c>
      <c r="J35" s="8">
        <f t="shared" ref="J35:N36" si="22">SUM(J11,J15,J19,J23,J27,J31)</f>
        <v>0</v>
      </c>
      <c r="K35" s="8">
        <f t="shared" si="22"/>
        <v>0</v>
      </c>
      <c r="L35" s="8">
        <f t="shared" si="22"/>
        <v>0</v>
      </c>
      <c r="M35" s="8">
        <f t="shared" si="22"/>
        <v>0</v>
      </c>
      <c r="N35" s="8">
        <f t="shared" si="22"/>
        <v>0</v>
      </c>
      <c r="O35" s="14">
        <f>SUM(J35:N35)</f>
        <v>0</v>
      </c>
      <c r="P35" s="120">
        <f>SUM(O11,O15,O19,O23,O27,O31)</f>
        <v>0</v>
      </c>
      <c r="S35" s="43"/>
    </row>
    <row r="36" spans="1:19" ht="13" x14ac:dyDescent="0.3">
      <c r="A36" s="5"/>
      <c r="B36" s="7"/>
      <c r="C36" s="7"/>
      <c r="D36" s="7"/>
      <c r="E36" s="7"/>
      <c r="F36" s="7"/>
      <c r="G36" s="7"/>
      <c r="H36" s="7"/>
      <c r="I36" s="44" t="s">
        <v>7</v>
      </c>
      <c r="J36" s="70">
        <f t="shared" si="22"/>
        <v>0</v>
      </c>
      <c r="K36" s="70">
        <f t="shared" si="22"/>
        <v>0</v>
      </c>
      <c r="L36" s="70">
        <f t="shared" si="22"/>
        <v>0</v>
      </c>
      <c r="M36" s="70">
        <f t="shared" si="22"/>
        <v>0</v>
      </c>
      <c r="N36" s="70">
        <f t="shared" si="22"/>
        <v>0</v>
      </c>
      <c r="O36" s="15">
        <f>SUM(J36:N36)</f>
        <v>0</v>
      </c>
      <c r="P36" s="120">
        <f>SUM(O12,O16,O20,O24,O28,O32)</f>
        <v>0</v>
      </c>
    </row>
    <row r="37" spans="1:19" ht="13.5" thickBot="1" x14ac:dyDescent="0.35">
      <c r="A37" s="45" t="s">
        <v>1</v>
      </c>
      <c r="B37" s="9"/>
      <c r="C37" s="9"/>
      <c r="D37" s="9"/>
      <c r="E37" s="9"/>
      <c r="F37" s="9"/>
      <c r="G37" s="9"/>
      <c r="H37" s="9"/>
      <c r="I37" s="9" t="s">
        <v>9</v>
      </c>
      <c r="J37" s="10">
        <f>SUM(J35:J36)</f>
        <v>0</v>
      </c>
      <c r="K37" s="10">
        <f>SUM(K35:K36)</f>
        <v>0</v>
      </c>
      <c r="L37" s="10">
        <f>SUM(L35:L36)</f>
        <v>0</v>
      </c>
      <c r="M37" s="10">
        <f>SUM(M35:M36)</f>
        <v>0</v>
      </c>
      <c r="N37" s="10">
        <f>SUM(N35:N36)</f>
        <v>0</v>
      </c>
      <c r="O37" s="16">
        <f>SUM(J37:N37)</f>
        <v>0</v>
      </c>
      <c r="P37" s="120">
        <f>SUM(P35:P36)</f>
        <v>0</v>
      </c>
    </row>
    <row r="38" spans="1:19" ht="13.5" thickBot="1" x14ac:dyDescent="0.35">
      <c r="A38" s="1"/>
      <c r="J38" s="43"/>
      <c r="K38" s="43"/>
      <c r="L38" s="43"/>
      <c r="M38" s="43"/>
      <c r="N38" s="43"/>
      <c r="O38" s="46"/>
      <c r="P38" s="43"/>
    </row>
    <row r="39" spans="1:19" ht="13" x14ac:dyDescent="0.3">
      <c r="A39" s="4" t="s">
        <v>21</v>
      </c>
      <c r="B39" s="29"/>
      <c r="C39" s="29"/>
      <c r="D39" s="29"/>
      <c r="E39" s="29"/>
      <c r="F39" s="29"/>
      <c r="G39" s="29"/>
      <c r="H39" s="29"/>
      <c r="I39" s="29"/>
      <c r="J39" s="47"/>
      <c r="K39" s="47"/>
      <c r="L39" s="47"/>
      <c r="M39" s="47"/>
      <c r="N39" s="47"/>
      <c r="O39" s="48"/>
    </row>
    <row r="40" spans="1:19" x14ac:dyDescent="0.25">
      <c r="A40" s="5" t="s">
        <v>14</v>
      </c>
      <c r="B40" s="6"/>
      <c r="C40" s="6"/>
      <c r="D40" s="6"/>
      <c r="E40" s="6"/>
      <c r="F40" s="6"/>
      <c r="G40" s="6"/>
      <c r="H40" s="6"/>
      <c r="I40" s="6"/>
      <c r="J40" s="3">
        <v>0</v>
      </c>
      <c r="K40" s="3">
        <v>0</v>
      </c>
      <c r="L40" s="3">
        <v>0</v>
      </c>
      <c r="M40" s="3">
        <v>0</v>
      </c>
      <c r="N40" s="3">
        <v>0</v>
      </c>
      <c r="O40" s="17">
        <f>SUM(J40:N40)</f>
        <v>0</v>
      </c>
    </row>
    <row r="41" spans="1:19" x14ac:dyDescent="0.25">
      <c r="A41" s="5"/>
      <c r="B41" s="6"/>
      <c r="C41" s="6"/>
      <c r="D41" s="6"/>
      <c r="E41" s="6"/>
      <c r="F41" s="6"/>
      <c r="G41" s="6"/>
      <c r="H41" s="6"/>
      <c r="I41" s="6"/>
      <c r="J41" s="3">
        <v>0</v>
      </c>
      <c r="K41" s="3">
        <v>0</v>
      </c>
      <c r="L41" s="3">
        <v>0</v>
      </c>
      <c r="M41" s="3">
        <v>0</v>
      </c>
      <c r="N41" s="3">
        <v>0</v>
      </c>
      <c r="O41" s="17">
        <f>SUM(J41:N41)</f>
        <v>0</v>
      </c>
    </row>
    <row r="42" spans="1:19" x14ac:dyDescent="0.25">
      <c r="A42" s="5" t="s">
        <v>14</v>
      </c>
      <c r="B42" s="6"/>
      <c r="C42" s="6"/>
      <c r="D42" s="6"/>
      <c r="E42" s="6"/>
      <c r="F42" s="6"/>
      <c r="G42" s="6"/>
      <c r="H42" s="6"/>
      <c r="I42" s="6"/>
      <c r="J42" s="2"/>
      <c r="K42" s="2"/>
      <c r="L42" s="2"/>
      <c r="M42" s="2"/>
      <c r="N42" s="2"/>
      <c r="O42" s="18"/>
    </row>
    <row r="43" spans="1:19" ht="13.5" thickBot="1" x14ac:dyDescent="0.35">
      <c r="A43" s="49"/>
      <c r="B43" s="50"/>
      <c r="C43" s="50"/>
      <c r="D43" s="50"/>
      <c r="E43" s="50"/>
      <c r="F43" s="50"/>
      <c r="G43" s="50"/>
      <c r="H43" s="51" t="s">
        <v>22</v>
      </c>
      <c r="I43" s="50"/>
      <c r="J43" s="11">
        <f>SUM(J40:J42)</f>
        <v>0</v>
      </c>
      <c r="K43" s="71">
        <f>SUM(K40:K42)</f>
        <v>0</v>
      </c>
      <c r="L43" s="71">
        <f>SUM(L40:L42)</f>
        <v>0</v>
      </c>
      <c r="M43" s="71">
        <f>SUM(M40:M42)</f>
        <v>0</v>
      </c>
      <c r="N43" s="71">
        <f>SUM(N40:N42)</f>
        <v>0</v>
      </c>
      <c r="O43" s="19">
        <f>SUM(J43:N43)</f>
        <v>0</v>
      </c>
      <c r="P43" s="43">
        <f>SUM(O40:O42)</f>
        <v>0</v>
      </c>
    </row>
    <row r="44" spans="1:19" ht="13.5" thickBot="1" x14ac:dyDescent="0.35">
      <c r="H44" s="52"/>
      <c r="J44" s="35"/>
      <c r="K44" s="35"/>
      <c r="L44" s="35"/>
      <c r="M44" s="35"/>
      <c r="N44" s="35"/>
      <c r="O44" s="53"/>
      <c r="P44" s="43"/>
    </row>
    <row r="45" spans="1:19" ht="13" x14ac:dyDescent="0.3">
      <c r="A45" s="4" t="s">
        <v>29</v>
      </c>
      <c r="B45" s="29"/>
      <c r="C45" s="29"/>
      <c r="D45" s="29"/>
      <c r="E45" s="29"/>
      <c r="F45" s="29"/>
      <c r="G45" s="29"/>
      <c r="H45" s="29"/>
      <c r="I45" s="29"/>
      <c r="J45" s="29"/>
      <c r="K45" s="29"/>
      <c r="L45" s="29"/>
      <c r="M45" s="29"/>
      <c r="N45" s="29"/>
      <c r="O45" s="54"/>
    </row>
    <row r="46" spans="1:19" ht="13" x14ac:dyDescent="0.3">
      <c r="A46" s="79" t="s">
        <v>58</v>
      </c>
      <c r="B46" s="78"/>
      <c r="C46" s="78"/>
      <c r="D46" s="78"/>
      <c r="E46" s="78"/>
      <c r="F46" s="6"/>
      <c r="G46" s="6"/>
      <c r="H46" s="6"/>
      <c r="I46" s="6"/>
      <c r="J46" s="3">
        <v>0</v>
      </c>
      <c r="K46" s="3">
        <v>0</v>
      </c>
      <c r="L46" s="3">
        <v>0</v>
      </c>
      <c r="M46" s="3">
        <v>0</v>
      </c>
      <c r="N46" s="3">
        <v>0</v>
      </c>
      <c r="O46" s="17">
        <f>SUM(J46:N46)</f>
        <v>0</v>
      </c>
    </row>
    <row r="47" spans="1:19" ht="13" x14ac:dyDescent="0.3">
      <c r="A47" s="121"/>
      <c r="B47" s="6"/>
      <c r="C47" s="6"/>
      <c r="D47" s="6"/>
      <c r="E47" s="6"/>
      <c r="F47" s="6"/>
      <c r="G47" s="6"/>
      <c r="H47" s="6"/>
      <c r="I47" s="6"/>
      <c r="J47" s="3"/>
      <c r="K47" s="3"/>
      <c r="L47" s="3"/>
      <c r="M47" s="3"/>
      <c r="N47" s="3"/>
      <c r="O47" s="17"/>
    </row>
    <row r="48" spans="1:19" ht="13.5" thickBot="1" x14ac:dyDescent="0.35">
      <c r="A48" s="49"/>
      <c r="B48" s="50"/>
      <c r="C48" s="50"/>
      <c r="D48" s="50"/>
      <c r="E48" s="50"/>
      <c r="F48" s="50"/>
      <c r="G48" s="50"/>
      <c r="H48" s="51" t="s">
        <v>30</v>
      </c>
      <c r="I48" s="50"/>
      <c r="J48" s="12">
        <f>SUM(J46:J47)</f>
        <v>0</v>
      </c>
      <c r="K48" s="72">
        <f>SUM(K46:K47)</f>
        <v>0</v>
      </c>
      <c r="L48" s="72">
        <f>SUM(L46:L47)</f>
        <v>0</v>
      </c>
      <c r="M48" s="72">
        <f>SUM(M46:M47)</f>
        <v>0</v>
      </c>
      <c r="N48" s="72">
        <f>SUM(N46:N47)</f>
        <v>0</v>
      </c>
      <c r="O48" s="20">
        <f>SUM(J48:N48)</f>
        <v>0</v>
      </c>
      <c r="P48" s="43">
        <f>SUM(O46:O47)</f>
        <v>0</v>
      </c>
    </row>
    <row r="49" spans="1:16" ht="13" x14ac:dyDescent="0.3">
      <c r="H49" s="52"/>
      <c r="J49" s="35"/>
      <c r="K49" s="35"/>
      <c r="L49" s="35"/>
      <c r="M49" s="35"/>
      <c r="N49" s="35"/>
      <c r="O49" s="53"/>
      <c r="P49" s="43"/>
    </row>
    <row r="50" spans="1:16" ht="13.5" thickBot="1" x14ac:dyDescent="0.35">
      <c r="A50" s="1"/>
      <c r="J50" s="43"/>
      <c r="K50" s="43"/>
      <c r="L50" s="43"/>
      <c r="M50" s="43"/>
      <c r="N50" s="43"/>
      <c r="O50" s="46"/>
      <c r="P50" s="43"/>
    </row>
    <row r="51" spans="1:16" ht="13" x14ac:dyDescent="0.3">
      <c r="A51" s="4" t="s">
        <v>111</v>
      </c>
      <c r="B51" s="29"/>
      <c r="C51" s="29"/>
      <c r="D51" s="29"/>
      <c r="E51" s="29"/>
      <c r="F51" s="29"/>
      <c r="G51" s="29"/>
      <c r="H51" s="29"/>
      <c r="I51" s="29"/>
      <c r="J51" s="29"/>
      <c r="K51" s="29"/>
      <c r="L51" s="29"/>
      <c r="M51" s="29"/>
      <c r="N51" s="29"/>
      <c r="O51" s="54"/>
    </row>
    <row r="52" spans="1:16" ht="13" x14ac:dyDescent="0.3">
      <c r="A52" s="31"/>
      <c r="B52" s="6"/>
      <c r="C52" s="6"/>
      <c r="D52" s="6"/>
      <c r="E52" s="6"/>
      <c r="F52" s="6"/>
      <c r="G52" s="6"/>
      <c r="H52" s="6"/>
      <c r="I52" s="6"/>
      <c r="J52" s="3">
        <v>0</v>
      </c>
      <c r="K52" s="3">
        <v>0</v>
      </c>
      <c r="L52" s="3">
        <v>0</v>
      </c>
      <c r="M52" s="3">
        <v>0</v>
      </c>
      <c r="N52" s="3">
        <v>0</v>
      </c>
      <c r="O52" s="17">
        <f>SUM(J52:N52)</f>
        <v>0</v>
      </c>
    </row>
    <row r="53" spans="1:16" x14ac:dyDescent="0.25">
      <c r="A53" s="5"/>
      <c r="B53" s="6"/>
      <c r="C53" s="6"/>
      <c r="D53" s="6"/>
      <c r="E53" s="6"/>
      <c r="F53" s="6"/>
      <c r="G53" s="6"/>
      <c r="H53" s="6"/>
      <c r="I53" s="6"/>
      <c r="J53" s="3"/>
      <c r="K53" s="3"/>
      <c r="L53" s="3"/>
      <c r="M53" s="3"/>
      <c r="N53" s="3"/>
      <c r="O53" s="17"/>
    </row>
    <row r="54" spans="1:16" ht="13.5" thickBot="1" x14ac:dyDescent="0.35">
      <c r="A54" s="49"/>
      <c r="B54" s="50"/>
      <c r="C54" s="50"/>
      <c r="D54" s="50"/>
      <c r="E54" s="50"/>
      <c r="F54" s="50"/>
      <c r="G54" s="50"/>
      <c r="H54" s="51" t="s">
        <v>11</v>
      </c>
      <c r="I54" s="50"/>
      <c r="J54" s="12">
        <f>SUM(J52:J53)</f>
        <v>0</v>
      </c>
      <c r="K54" s="72">
        <f>SUM(K52:K53)</f>
        <v>0</v>
      </c>
      <c r="L54" s="72">
        <f>SUM(L52:L53)</f>
        <v>0</v>
      </c>
      <c r="M54" s="72">
        <f>SUM(M52:M53)</f>
        <v>0</v>
      </c>
      <c r="N54" s="72">
        <f>SUM(N52:N53)</f>
        <v>0</v>
      </c>
      <c r="O54" s="20">
        <f>SUM(J54:N54)</f>
        <v>0</v>
      </c>
      <c r="P54" s="43">
        <f>SUM(O52:O53)</f>
        <v>0</v>
      </c>
    </row>
    <row r="55" spans="1:16" ht="13.5" thickBot="1" x14ac:dyDescent="0.35">
      <c r="H55" s="52"/>
      <c r="J55" s="3"/>
      <c r="K55" s="3"/>
      <c r="L55" s="3"/>
      <c r="M55" s="3"/>
      <c r="N55" s="3"/>
      <c r="O55" s="53"/>
    </row>
    <row r="56" spans="1:16" ht="13" x14ac:dyDescent="0.3">
      <c r="A56" s="4" t="s">
        <v>23</v>
      </c>
      <c r="B56" s="29"/>
      <c r="C56" s="29"/>
      <c r="D56" s="29"/>
      <c r="E56" s="29"/>
      <c r="F56" s="29"/>
      <c r="G56" s="29"/>
      <c r="H56" s="29"/>
      <c r="I56" s="29"/>
      <c r="J56" s="47"/>
      <c r="K56" s="47"/>
      <c r="L56" s="47"/>
      <c r="M56" s="47"/>
      <c r="N56" s="47"/>
      <c r="O56" s="48"/>
    </row>
    <row r="57" spans="1:16" ht="13" x14ac:dyDescent="0.3">
      <c r="A57" s="31"/>
      <c r="B57" s="6"/>
      <c r="C57" s="6"/>
      <c r="D57" s="6"/>
      <c r="E57" s="6"/>
      <c r="F57" s="6"/>
      <c r="G57" s="6"/>
      <c r="H57" s="6"/>
      <c r="I57" s="6"/>
      <c r="J57" s="3">
        <v>0</v>
      </c>
      <c r="K57" s="3">
        <v>0</v>
      </c>
      <c r="L57" s="3">
        <v>0</v>
      </c>
      <c r="M57" s="3">
        <v>0</v>
      </c>
      <c r="N57" s="3">
        <v>0</v>
      </c>
      <c r="O57" s="17">
        <f>SUM(J57:N57)</f>
        <v>0</v>
      </c>
    </row>
    <row r="58" spans="1:16" ht="13" x14ac:dyDescent="0.3">
      <c r="A58" s="31"/>
      <c r="B58" s="6"/>
      <c r="C58" s="6"/>
      <c r="D58" s="6"/>
      <c r="E58" s="6"/>
      <c r="F58" s="6"/>
      <c r="G58" s="6"/>
      <c r="H58" s="6"/>
      <c r="I58" s="6"/>
      <c r="J58" s="3">
        <v>0</v>
      </c>
      <c r="K58" s="3">
        <v>0</v>
      </c>
      <c r="L58" s="3">
        <v>0</v>
      </c>
      <c r="M58" s="3">
        <v>0</v>
      </c>
      <c r="N58" s="3">
        <v>0</v>
      </c>
      <c r="O58" s="17">
        <f>SUM(J58:N58)</f>
        <v>0</v>
      </c>
    </row>
    <row r="59" spans="1:16" x14ac:dyDescent="0.25">
      <c r="A59" s="5" t="s">
        <v>14</v>
      </c>
      <c r="B59" s="6"/>
      <c r="C59" s="6"/>
      <c r="D59" s="6"/>
      <c r="E59" s="6"/>
      <c r="F59" s="6"/>
      <c r="G59" s="6"/>
      <c r="H59" s="6"/>
      <c r="I59" s="6"/>
      <c r="J59" s="2"/>
      <c r="K59" s="2"/>
      <c r="L59" s="2"/>
      <c r="M59" s="2"/>
      <c r="N59" s="2"/>
      <c r="O59" s="18"/>
    </row>
    <row r="60" spans="1:16" ht="13.5" thickBot="1" x14ac:dyDescent="0.35">
      <c r="A60" s="49"/>
      <c r="B60" s="50"/>
      <c r="C60" s="50"/>
      <c r="D60" s="50"/>
      <c r="E60" s="50"/>
      <c r="F60" s="50"/>
      <c r="G60" s="50"/>
      <c r="H60" s="51" t="s">
        <v>24</v>
      </c>
      <c r="I60" s="50"/>
      <c r="J60" s="11">
        <f>SUM(J57:J59)</f>
        <v>0</v>
      </c>
      <c r="K60" s="71">
        <f>SUM(K57:K59)</f>
        <v>0</v>
      </c>
      <c r="L60" s="71">
        <f>SUM(L57:L59)</f>
        <v>0</v>
      </c>
      <c r="M60" s="71">
        <f>SUM(M57:M59)</f>
        <v>0</v>
      </c>
      <c r="N60" s="71">
        <f>SUM(N57:N59)</f>
        <v>0</v>
      </c>
      <c r="O60" s="19">
        <f>SUM(J60:N60)</f>
        <v>0</v>
      </c>
      <c r="P60" s="43">
        <f>SUM(O57:O59)</f>
        <v>0</v>
      </c>
    </row>
    <row r="61" spans="1:16" ht="13.5" thickBot="1" x14ac:dyDescent="0.35">
      <c r="H61" s="52"/>
      <c r="J61" s="3"/>
      <c r="K61" s="3"/>
      <c r="L61" s="3"/>
      <c r="M61" s="3"/>
      <c r="N61" s="3"/>
      <c r="O61" s="53"/>
    </row>
    <row r="62" spans="1:16" ht="13" x14ac:dyDescent="0.3">
      <c r="A62" s="4" t="s">
        <v>25</v>
      </c>
      <c r="B62" s="29"/>
      <c r="C62" s="29"/>
      <c r="D62" s="29"/>
      <c r="E62" s="29"/>
      <c r="F62" s="29"/>
      <c r="G62" s="29"/>
      <c r="H62" s="29"/>
      <c r="I62" s="29"/>
      <c r="J62" s="47"/>
      <c r="K62" s="47"/>
      <c r="L62" s="47"/>
      <c r="M62" s="47"/>
      <c r="N62" s="47"/>
      <c r="O62" s="48"/>
    </row>
    <row r="63" spans="1:16" ht="13" x14ac:dyDescent="0.3">
      <c r="A63" s="31"/>
      <c r="B63" s="6"/>
      <c r="C63" s="6"/>
      <c r="D63" s="6"/>
      <c r="E63" s="6"/>
      <c r="F63" s="6"/>
      <c r="G63" s="6"/>
      <c r="H63" s="6"/>
      <c r="I63" s="6"/>
      <c r="J63" s="3">
        <v>0</v>
      </c>
      <c r="K63" s="3">
        <v>0</v>
      </c>
      <c r="L63" s="3">
        <v>0</v>
      </c>
      <c r="M63" s="3">
        <v>0</v>
      </c>
      <c r="N63" s="3">
        <v>0</v>
      </c>
      <c r="O63" s="17">
        <f>SUM(J63:N63)</f>
        <v>0</v>
      </c>
    </row>
    <row r="64" spans="1:16" ht="13" x14ac:dyDescent="0.3">
      <c r="A64" s="31"/>
      <c r="B64" s="6"/>
      <c r="C64" s="6"/>
      <c r="D64" s="6"/>
      <c r="E64" s="6"/>
      <c r="F64" s="6"/>
      <c r="G64" s="6"/>
      <c r="H64" s="6"/>
      <c r="I64" s="6"/>
      <c r="J64" s="3">
        <v>0</v>
      </c>
      <c r="K64" s="3">
        <v>0</v>
      </c>
      <c r="L64" s="3">
        <v>0</v>
      </c>
      <c r="M64" s="3">
        <v>0</v>
      </c>
      <c r="N64" s="3">
        <v>0</v>
      </c>
      <c r="O64" s="17">
        <f>SUM(J64:N64)</f>
        <v>0</v>
      </c>
    </row>
    <row r="65" spans="1:16" x14ac:dyDescent="0.25">
      <c r="A65" s="66"/>
      <c r="B65" s="6"/>
      <c r="C65" s="6"/>
      <c r="D65" s="6"/>
      <c r="E65" s="6"/>
      <c r="F65" s="6"/>
      <c r="G65" s="6"/>
      <c r="H65" s="6"/>
      <c r="I65" s="6"/>
      <c r="J65" s="3">
        <v>0</v>
      </c>
      <c r="K65" s="3">
        <v>0</v>
      </c>
      <c r="L65" s="3">
        <v>0</v>
      </c>
      <c r="M65" s="3">
        <v>0</v>
      </c>
      <c r="N65" s="3">
        <v>0</v>
      </c>
      <c r="O65" s="17">
        <f>SUM(J65:N65)</f>
        <v>0</v>
      </c>
    </row>
    <row r="66" spans="1:16" x14ac:dyDescent="0.25">
      <c r="A66" s="5" t="s">
        <v>14</v>
      </c>
      <c r="B66" s="6"/>
      <c r="C66" s="6"/>
      <c r="D66" s="6"/>
      <c r="E66" s="6"/>
      <c r="F66" s="6"/>
      <c r="G66" s="6"/>
      <c r="H66" s="6"/>
      <c r="I66" s="6"/>
      <c r="J66" s="2"/>
      <c r="K66" s="2"/>
      <c r="L66" s="2"/>
      <c r="M66" s="2"/>
      <c r="N66" s="2"/>
      <c r="O66" s="18"/>
    </row>
    <row r="67" spans="1:16" ht="13.5" thickBot="1" x14ac:dyDescent="0.35">
      <c r="A67" s="49"/>
      <c r="B67" s="50"/>
      <c r="C67" s="50"/>
      <c r="D67" s="50"/>
      <c r="E67" s="50"/>
      <c r="F67" s="50"/>
      <c r="G67" s="50"/>
      <c r="H67" s="51" t="s">
        <v>26</v>
      </c>
      <c r="I67" s="50"/>
      <c r="J67" s="11">
        <f>SUM(J63:J66)</f>
        <v>0</v>
      </c>
      <c r="K67" s="71">
        <f>SUM(K63:K66)</f>
        <v>0</v>
      </c>
      <c r="L67" s="71">
        <f>SUM(L63:L66)</f>
        <v>0</v>
      </c>
      <c r="M67" s="71">
        <f>SUM(M63:M66)</f>
        <v>0</v>
      </c>
      <c r="N67" s="71">
        <f>SUM(N63:N66)</f>
        <v>0</v>
      </c>
      <c r="O67" s="19">
        <f>SUM(J67:N67)</f>
        <v>0</v>
      </c>
      <c r="P67" s="43">
        <f>SUM(O63:O66)</f>
        <v>0</v>
      </c>
    </row>
    <row r="68" spans="1:16" ht="13.5" thickBot="1" x14ac:dyDescent="0.35">
      <c r="H68" s="52"/>
      <c r="J68" s="3"/>
      <c r="K68" s="3"/>
      <c r="L68" s="3"/>
      <c r="M68" s="3"/>
      <c r="N68" s="3"/>
      <c r="O68" s="53"/>
    </row>
    <row r="69" spans="1:16" ht="13" x14ac:dyDescent="0.3">
      <c r="A69" s="4" t="s">
        <v>27</v>
      </c>
      <c r="B69" s="29"/>
      <c r="C69" s="29"/>
      <c r="D69" s="29"/>
      <c r="E69" s="29"/>
      <c r="F69" s="29"/>
      <c r="G69" s="29"/>
      <c r="H69" s="29"/>
      <c r="I69" s="29"/>
      <c r="J69" s="47"/>
      <c r="K69" s="47"/>
      <c r="L69" s="47"/>
      <c r="M69" s="47"/>
      <c r="N69" s="47"/>
      <c r="O69" s="48"/>
    </row>
    <row r="70" spans="1:16" x14ac:dyDescent="0.25">
      <c r="A70" s="66" t="s">
        <v>85</v>
      </c>
      <c r="B70" s="6"/>
      <c r="C70" s="6"/>
      <c r="D70" s="6"/>
      <c r="E70" s="6"/>
      <c r="F70" s="6"/>
      <c r="G70" s="6"/>
      <c r="H70" s="6"/>
      <c r="I70" s="6"/>
      <c r="J70" s="3">
        <v>0</v>
      </c>
      <c r="K70" s="3">
        <v>0</v>
      </c>
      <c r="L70" s="3">
        <v>0</v>
      </c>
      <c r="M70" s="3">
        <v>0</v>
      </c>
      <c r="N70" s="3">
        <v>0</v>
      </c>
      <c r="O70" s="17">
        <f>SUM(J70:N70)</f>
        <v>0</v>
      </c>
    </row>
    <row r="71" spans="1:16" x14ac:dyDescent="0.25">
      <c r="A71" s="66"/>
      <c r="B71" s="6"/>
      <c r="C71" s="6"/>
      <c r="D71" s="6"/>
      <c r="E71" s="6"/>
      <c r="F71" s="6"/>
      <c r="G71" s="6"/>
      <c r="H71" s="6"/>
      <c r="I71" s="6"/>
      <c r="J71" s="3">
        <v>0</v>
      </c>
      <c r="K71" s="3">
        <v>0</v>
      </c>
      <c r="L71" s="3">
        <v>0</v>
      </c>
      <c r="M71" s="3">
        <v>0</v>
      </c>
      <c r="N71" s="3">
        <v>0</v>
      </c>
      <c r="O71" s="17">
        <f>SUM(J71:N71)</f>
        <v>0</v>
      </c>
    </row>
    <row r="72" spans="1:16" x14ac:dyDescent="0.25">
      <c r="A72" s="5"/>
      <c r="B72" s="6"/>
      <c r="C72" s="6"/>
      <c r="D72" s="6"/>
      <c r="E72" s="6"/>
      <c r="F72" s="6"/>
      <c r="G72" s="6"/>
      <c r="H72" s="6"/>
      <c r="I72" s="6"/>
      <c r="J72" s="3">
        <v>0</v>
      </c>
      <c r="K72" s="3">
        <v>0</v>
      </c>
      <c r="L72" s="3">
        <v>0</v>
      </c>
      <c r="M72" s="3">
        <v>0</v>
      </c>
      <c r="N72" s="3">
        <v>0</v>
      </c>
      <c r="O72" s="17">
        <f t="shared" ref="O72:O74" si="23">SUM(J72:N72)</f>
        <v>0</v>
      </c>
    </row>
    <row r="73" spans="1:16" x14ac:dyDescent="0.25">
      <c r="A73" s="5"/>
      <c r="B73" s="6"/>
      <c r="C73" s="6"/>
      <c r="D73" s="6"/>
      <c r="E73" s="6"/>
      <c r="F73" s="6"/>
      <c r="G73" s="6"/>
      <c r="H73" s="6"/>
      <c r="I73" s="6"/>
      <c r="J73" s="3">
        <v>0</v>
      </c>
      <c r="K73" s="3">
        <v>0</v>
      </c>
      <c r="L73" s="3">
        <v>0</v>
      </c>
      <c r="M73" s="3">
        <v>0</v>
      </c>
      <c r="N73" s="3">
        <v>0</v>
      </c>
      <c r="O73" s="17">
        <f t="shared" si="23"/>
        <v>0</v>
      </c>
    </row>
    <row r="74" spans="1:16" x14ac:dyDescent="0.25">
      <c r="A74" s="5"/>
      <c r="B74" s="6"/>
      <c r="C74" s="6"/>
      <c r="D74" s="6"/>
      <c r="E74" s="6"/>
      <c r="F74" s="6"/>
      <c r="G74" s="6"/>
      <c r="H74" s="6"/>
      <c r="I74" s="6"/>
      <c r="J74" s="3">
        <v>0</v>
      </c>
      <c r="K74" s="3">
        <v>0</v>
      </c>
      <c r="L74" s="3">
        <v>0</v>
      </c>
      <c r="M74" s="3">
        <v>0</v>
      </c>
      <c r="N74" s="3">
        <v>0</v>
      </c>
      <c r="O74" s="17">
        <f t="shared" si="23"/>
        <v>0</v>
      </c>
    </row>
    <row r="75" spans="1:16" x14ac:dyDescent="0.25">
      <c r="A75" s="5"/>
      <c r="B75" s="6"/>
      <c r="C75" s="6"/>
      <c r="D75" s="6"/>
      <c r="E75" s="6"/>
      <c r="F75" s="6"/>
      <c r="G75" s="6"/>
      <c r="H75" s="6"/>
      <c r="I75" s="6"/>
      <c r="J75" s="69"/>
      <c r="K75" s="69"/>
      <c r="L75" s="69"/>
      <c r="M75" s="69"/>
      <c r="N75" s="69"/>
      <c r="O75" s="74"/>
    </row>
    <row r="76" spans="1:16" ht="13.5" thickBot="1" x14ac:dyDescent="0.35">
      <c r="A76" s="49"/>
      <c r="B76" s="50"/>
      <c r="C76" s="50"/>
      <c r="D76" s="50"/>
      <c r="E76" s="50"/>
      <c r="F76" s="50"/>
      <c r="G76" s="50"/>
      <c r="H76" s="51" t="s">
        <v>28</v>
      </c>
      <c r="I76" s="50"/>
      <c r="J76" s="11">
        <f>SUM(J70:J75)</f>
        <v>0</v>
      </c>
      <c r="K76" s="11">
        <f>SUM(K70:K75)</f>
        <v>0</v>
      </c>
      <c r="L76" s="11">
        <f>SUM(L70:L75)</f>
        <v>0</v>
      </c>
      <c r="M76" s="11">
        <f>SUM(M70:M75)</f>
        <v>0</v>
      </c>
      <c r="N76" s="71">
        <f>SUM(N70:N75)</f>
        <v>0</v>
      </c>
      <c r="O76" s="19">
        <f>SUM(J76:N76)</f>
        <v>0</v>
      </c>
      <c r="P76" s="43">
        <f>SUM(O70:O75)</f>
        <v>0</v>
      </c>
    </row>
    <row r="77" spans="1:16" ht="13.5" thickBot="1" x14ac:dyDescent="0.35">
      <c r="A77" s="6"/>
      <c r="B77" s="6"/>
      <c r="C77" s="6"/>
      <c r="D77" s="6"/>
      <c r="E77" s="6"/>
      <c r="F77" s="6"/>
      <c r="G77" s="6"/>
      <c r="H77" s="135"/>
      <c r="I77" s="6"/>
      <c r="J77" s="136"/>
      <c r="K77" s="136"/>
      <c r="L77" s="136"/>
      <c r="M77" s="136"/>
      <c r="N77" s="136"/>
      <c r="O77" s="137"/>
      <c r="P77" s="43"/>
    </row>
    <row r="78" spans="1:16" ht="13" x14ac:dyDescent="0.3">
      <c r="A78" s="4" t="s">
        <v>118</v>
      </c>
      <c r="B78" s="138"/>
      <c r="C78" s="138"/>
      <c r="D78" s="138"/>
      <c r="E78" s="138"/>
      <c r="F78" s="138"/>
      <c r="G78" s="138"/>
      <c r="H78" s="139"/>
      <c r="I78" s="138"/>
      <c r="J78" s="140"/>
      <c r="K78" s="140"/>
      <c r="L78" s="140"/>
      <c r="M78" s="140"/>
      <c r="N78" s="140"/>
      <c r="O78" s="143"/>
      <c r="P78" s="120"/>
    </row>
    <row r="79" spans="1:16" ht="13" x14ac:dyDescent="0.3">
      <c r="A79" s="31"/>
      <c r="B79" s="59"/>
      <c r="C79" s="59"/>
      <c r="D79" s="59"/>
      <c r="E79" s="59"/>
      <c r="F79" s="59"/>
      <c r="G79" s="59"/>
      <c r="H79" s="135"/>
      <c r="I79" s="59"/>
      <c r="J79" s="60">
        <v>0</v>
      </c>
      <c r="K79" s="60">
        <v>0</v>
      </c>
      <c r="L79" s="60">
        <v>0</v>
      </c>
      <c r="M79" s="60">
        <v>0</v>
      </c>
      <c r="N79" s="145">
        <v>0</v>
      </c>
      <c r="O79" s="144">
        <f>SUM(J79:N79)</f>
        <v>0</v>
      </c>
      <c r="P79" s="120"/>
    </row>
    <row r="80" spans="1:16" ht="13" x14ac:dyDescent="0.3">
      <c r="A80" s="31"/>
      <c r="B80" s="59"/>
      <c r="C80" s="59"/>
      <c r="D80" s="59"/>
      <c r="E80" s="59"/>
      <c r="F80" s="59"/>
      <c r="G80" s="59"/>
      <c r="H80" s="135"/>
      <c r="I80" s="59"/>
      <c r="J80" s="69"/>
      <c r="K80" s="69"/>
      <c r="L80" s="69"/>
      <c r="M80" s="69"/>
      <c r="N80" s="69"/>
      <c r="O80" s="74"/>
      <c r="P80" s="120"/>
    </row>
    <row r="81" spans="1:17" ht="13.5" thickBot="1" x14ac:dyDescent="0.35">
      <c r="A81" s="141"/>
      <c r="B81" s="142"/>
      <c r="C81" s="142"/>
      <c r="D81" s="142"/>
      <c r="E81" s="142"/>
      <c r="F81" s="142"/>
      <c r="G81" s="142"/>
      <c r="H81" s="51" t="s">
        <v>119</v>
      </c>
      <c r="I81" s="142"/>
      <c r="J81" s="71">
        <f>SUM(J79:J80)</f>
        <v>0</v>
      </c>
      <c r="K81" s="71">
        <f t="shared" ref="K81:N81" si="24">SUM(K79:K80)</f>
        <v>0</v>
      </c>
      <c r="L81" s="71">
        <f t="shared" si="24"/>
        <v>0</v>
      </c>
      <c r="M81" s="71">
        <f t="shared" si="24"/>
        <v>0</v>
      </c>
      <c r="N81" s="71">
        <f t="shared" si="24"/>
        <v>0</v>
      </c>
      <c r="O81" s="19">
        <f>SUM(J81:N81)</f>
        <v>0</v>
      </c>
      <c r="P81" s="120">
        <f>SUM(O78:O80)</f>
        <v>0</v>
      </c>
    </row>
    <row r="82" spans="1:17" ht="13.5" thickBot="1" x14ac:dyDescent="0.35">
      <c r="H82" s="52"/>
      <c r="J82" s="35"/>
      <c r="K82" s="35"/>
      <c r="L82" s="35"/>
      <c r="M82" s="35"/>
      <c r="N82" s="35"/>
      <c r="O82" s="53"/>
      <c r="P82" s="43"/>
    </row>
    <row r="83" spans="1:17" ht="13" x14ac:dyDescent="0.3">
      <c r="A83" s="4" t="s">
        <v>31</v>
      </c>
      <c r="B83" s="29"/>
      <c r="C83" s="29"/>
      <c r="D83" s="29"/>
      <c r="E83" s="29"/>
      <c r="F83" s="29"/>
      <c r="G83" s="29"/>
      <c r="H83" s="29"/>
      <c r="I83" s="29"/>
      <c r="J83" s="47"/>
      <c r="K83" s="47"/>
      <c r="L83" s="47"/>
      <c r="M83" s="47"/>
      <c r="N83" s="47"/>
      <c r="O83" s="48"/>
    </row>
    <row r="84" spans="1:17" x14ac:dyDescent="0.25">
      <c r="A84" s="5" t="s">
        <v>33</v>
      </c>
      <c r="B84" s="6"/>
      <c r="C84" s="6"/>
      <c r="D84" s="6"/>
      <c r="E84" s="6"/>
      <c r="F84" s="6"/>
      <c r="G84" s="6"/>
      <c r="H84" s="6"/>
      <c r="I84" s="6"/>
      <c r="J84" s="3">
        <v>0</v>
      </c>
      <c r="K84" s="3">
        <v>0</v>
      </c>
      <c r="L84" s="3">
        <v>0</v>
      </c>
      <c r="M84" s="3">
        <v>0</v>
      </c>
      <c r="N84" s="3">
        <v>0</v>
      </c>
      <c r="O84" s="17">
        <f>SUM(J84:N84)</f>
        <v>0</v>
      </c>
    </row>
    <row r="85" spans="1:17" x14ac:dyDescent="0.25">
      <c r="A85" s="5" t="s">
        <v>34</v>
      </c>
      <c r="B85" s="6"/>
      <c r="C85" s="6"/>
      <c r="D85" s="6"/>
      <c r="E85" s="6"/>
      <c r="F85" s="6"/>
      <c r="G85" s="6"/>
      <c r="H85" s="6"/>
      <c r="I85" s="6"/>
      <c r="J85" s="3">
        <v>0</v>
      </c>
      <c r="K85" s="3">
        <v>0</v>
      </c>
      <c r="L85" s="3">
        <v>0</v>
      </c>
      <c r="M85" s="3">
        <v>0</v>
      </c>
      <c r="N85" s="3">
        <v>0</v>
      </c>
      <c r="O85" s="17">
        <f>SUM(J85:N85)</f>
        <v>0</v>
      </c>
    </row>
    <row r="86" spans="1:17" x14ac:dyDescent="0.25">
      <c r="A86" s="5"/>
      <c r="B86" s="6"/>
      <c r="C86" s="6"/>
      <c r="D86" s="6"/>
      <c r="E86" s="6"/>
      <c r="F86" s="6"/>
      <c r="G86" s="6"/>
      <c r="H86" s="6"/>
      <c r="I86" s="6"/>
      <c r="J86" s="2"/>
      <c r="K86" s="2"/>
      <c r="L86" s="2"/>
      <c r="M86" s="2"/>
      <c r="N86" s="2"/>
      <c r="O86" s="18"/>
    </row>
    <row r="87" spans="1:17" s="1" customFormat="1" ht="13.5" thickBot="1" x14ac:dyDescent="0.35">
      <c r="A87" s="49"/>
      <c r="B87" s="50"/>
      <c r="C87" s="50"/>
      <c r="D87" s="50"/>
      <c r="E87" s="50"/>
      <c r="F87" s="50"/>
      <c r="G87" s="50"/>
      <c r="H87" s="51" t="s">
        <v>32</v>
      </c>
      <c r="I87" s="50"/>
      <c r="J87" s="11">
        <f>SUM(J84:J86)</f>
        <v>0</v>
      </c>
      <c r="K87" s="71">
        <f>SUM(K84:K86)</f>
        <v>0</v>
      </c>
      <c r="L87" s="71">
        <f>SUM(L84:L86)</f>
        <v>0</v>
      </c>
      <c r="M87" s="71">
        <f>SUM(M84:M86)</f>
        <v>0</v>
      </c>
      <c r="N87" s="71">
        <f>SUM(N84:N86)</f>
        <v>0</v>
      </c>
      <c r="O87" s="19">
        <f>SUM(J87:N87)</f>
        <v>0</v>
      </c>
      <c r="P87" s="43">
        <f>SUM(O84:O86)</f>
        <v>0</v>
      </c>
      <c r="Q87" s="22"/>
    </row>
    <row r="88" spans="1:17" x14ac:dyDescent="0.25">
      <c r="J88" s="35"/>
      <c r="K88" s="35"/>
      <c r="L88" s="35"/>
      <c r="M88" s="35"/>
      <c r="N88" s="35"/>
      <c r="O88" s="53"/>
    </row>
    <row r="89" spans="1:17" s="1" customFormat="1" ht="13" x14ac:dyDescent="0.3">
      <c r="A89" s="55" t="s">
        <v>36</v>
      </c>
      <c r="B89" s="56"/>
      <c r="J89" s="13">
        <f>ROUND(SUM(J37,J43,J48,J54,J60,J67,J76,J81,J87),0)</f>
        <v>0</v>
      </c>
      <c r="K89" s="73">
        <f t="shared" ref="K89:N89" si="25">ROUND(SUM(K37,K43,K48,K54,K60,K67,K76,K81,K87),0)</f>
        <v>0</v>
      </c>
      <c r="L89" s="73">
        <f t="shared" si="25"/>
        <v>0</v>
      </c>
      <c r="M89" s="73">
        <f t="shared" si="25"/>
        <v>0</v>
      </c>
      <c r="N89" s="73">
        <f t="shared" si="25"/>
        <v>0</v>
      </c>
      <c r="O89" s="21">
        <f>SUM(J89:N89)</f>
        <v>0</v>
      </c>
      <c r="P89" s="73">
        <f>SUM(O37,O43,O48,O54,O67,O76,O87,O81,O60)</f>
        <v>0</v>
      </c>
    </row>
    <row r="90" spans="1:17" s="1" customFormat="1" ht="13" x14ac:dyDescent="0.3">
      <c r="A90" s="22" t="s">
        <v>10</v>
      </c>
      <c r="B90" s="35"/>
      <c r="C90" s="22"/>
      <c r="D90" s="22"/>
      <c r="E90" s="22"/>
      <c r="F90" s="22"/>
      <c r="G90" s="22"/>
      <c r="H90" s="22"/>
      <c r="I90" s="22"/>
      <c r="J90" s="43">
        <f>J89-J54-J85-J48</f>
        <v>0</v>
      </c>
      <c r="K90" s="43">
        <f>K89-K54-K85-K48</f>
        <v>0</v>
      </c>
      <c r="L90" s="43">
        <f>L89-L54-L85-L48</f>
        <v>0</v>
      </c>
      <c r="M90" s="43">
        <f>M89-M54-M85-M48</f>
        <v>0</v>
      </c>
      <c r="N90" s="43">
        <f>N89-N54-N85-N48</f>
        <v>0</v>
      </c>
      <c r="O90" s="46">
        <f>SUM(J90:N90)</f>
        <v>0</v>
      </c>
      <c r="P90" s="120">
        <f>P89-O48-O54-O85</f>
        <v>0</v>
      </c>
      <c r="Q90" s="22"/>
    </row>
    <row r="91" spans="1:17" s="1" customFormat="1" ht="13" x14ac:dyDescent="0.3">
      <c r="A91" s="1" t="s">
        <v>59</v>
      </c>
      <c r="B91" s="57"/>
      <c r="J91" s="70">
        <f>ROUND(J90*0.525,0)</f>
        <v>0</v>
      </c>
      <c r="K91" s="70">
        <f>ROUND(K90*0.525,0)</f>
        <v>0</v>
      </c>
      <c r="L91" s="70">
        <f>ROUND(L90*0.525,0)</f>
        <v>0</v>
      </c>
      <c r="M91" s="70">
        <f>ROUND(M90*0.525,0)</f>
        <v>0</v>
      </c>
      <c r="N91" s="70">
        <f>ROUND(N90*0.525,0)</f>
        <v>0</v>
      </c>
      <c r="O91" s="68">
        <f>SUM(J91:N91)</f>
        <v>0</v>
      </c>
      <c r="P91" s="8">
        <f>P90*0.525</f>
        <v>0</v>
      </c>
    </row>
    <row r="92" spans="1:17" ht="13" x14ac:dyDescent="0.3">
      <c r="A92" s="55" t="s">
        <v>37</v>
      </c>
      <c r="B92" s="56"/>
      <c r="C92" s="1"/>
      <c r="D92" s="1"/>
      <c r="E92" s="1"/>
      <c r="F92" s="1"/>
      <c r="G92" s="1"/>
      <c r="H92" s="1"/>
      <c r="I92" s="1"/>
      <c r="J92" s="13">
        <f>SUM(J89,J91)</f>
        <v>0</v>
      </c>
      <c r="K92" s="73">
        <f>SUM(K89,K91)</f>
        <v>0</v>
      </c>
      <c r="L92" s="73">
        <f>SUM(L89,L91)</f>
        <v>0</v>
      </c>
      <c r="M92" s="73">
        <f>SUM(M89,M91)</f>
        <v>0</v>
      </c>
      <c r="N92" s="73">
        <f>SUM(N89,N91)</f>
        <v>0</v>
      </c>
      <c r="O92" s="21">
        <f>SUM(J92:N92)</f>
        <v>0</v>
      </c>
      <c r="P92" s="73">
        <f>SUM(P89,P91)</f>
        <v>0</v>
      </c>
      <c r="Q92" s="1"/>
    </row>
    <row r="93" spans="1:17" ht="13" x14ac:dyDescent="0.3">
      <c r="A93" s="1"/>
      <c r="B93" s="1"/>
      <c r="C93" s="1"/>
      <c r="D93" s="1"/>
      <c r="E93" s="1"/>
      <c r="F93" s="1"/>
      <c r="G93" s="1"/>
      <c r="H93" s="1"/>
      <c r="I93" s="1"/>
      <c r="J93" s="1"/>
      <c r="K93" s="1"/>
      <c r="L93" s="1"/>
      <c r="M93" s="1"/>
      <c r="N93" s="1"/>
      <c r="O93" s="1"/>
      <c r="P93" s="1"/>
      <c r="Q93" s="1"/>
    </row>
    <row r="94" spans="1:17" x14ac:dyDescent="0.25">
      <c r="I94" s="122" t="s">
        <v>112</v>
      </c>
      <c r="J94" s="123">
        <v>0</v>
      </c>
      <c r="K94" s="123">
        <v>0</v>
      </c>
      <c r="L94" s="123">
        <v>0</v>
      </c>
      <c r="M94" s="123">
        <v>0</v>
      </c>
      <c r="N94" s="123">
        <v>0</v>
      </c>
      <c r="O94" s="124">
        <f>SUM(J94:N94)</f>
        <v>0</v>
      </c>
    </row>
    <row r="95" spans="1:17" x14ac:dyDescent="0.25">
      <c r="I95" s="122" t="s">
        <v>113</v>
      </c>
      <c r="J95" s="123">
        <f t="shared" ref="J95:O95" si="26">J92-J94</f>
        <v>0</v>
      </c>
      <c r="K95" s="123">
        <f t="shared" si="26"/>
        <v>0</v>
      </c>
      <c r="L95" s="123">
        <f t="shared" si="26"/>
        <v>0</v>
      </c>
      <c r="M95" s="123">
        <f t="shared" si="26"/>
        <v>0</v>
      </c>
      <c r="N95" s="123">
        <f t="shared" si="26"/>
        <v>0</v>
      </c>
      <c r="O95" s="123">
        <f t="shared" si="26"/>
        <v>0</v>
      </c>
    </row>
    <row r="96" spans="1:17" x14ac:dyDescent="0.25">
      <c r="I96" s="122" t="s">
        <v>114</v>
      </c>
      <c r="J96" s="123">
        <f t="shared" ref="J96:O96" si="27">J95/1.525</f>
        <v>0</v>
      </c>
      <c r="K96" s="123">
        <f t="shared" si="27"/>
        <v>0</v>
      </c>
      <c r="L96" s="123">
        <f t="shared" si="27"/>
        <v>0</v>
      </c>
      <c r="M96" s="123">
        <f t="shared" si="27"/>
        <v>0</v>
      </c>
      <c r="N96" s="123">
        <f t="shared" si="27"/>
        <v>0</v>
      </c>
      <c r="O96" s="123">
        <f t="shared" si="27"/>
        <v>0</v>
      </c>
    </row>
    <row r="97" spans="9:15" x14ac:dyDescent="0.25">
      <c r="I97" s="122" t="s">
        <v>115</v>
      </c>
      <c r="J97" s="123">
        <f t="shared" ref="J97:O97" si="28">J96*0.525</f>
        <v>0</v>
      </c>
      <c r="K97" s="123">
        <f t="shared" si="28"/>
        <v>0</v>
      </c>
      <c r="L97" s="123">
        <f t="shared" si="28"/>
        <v>0</v>
      </c>
      <c r="M97" s="123">
        <f t="shared" si="28"/>
        <v>0</v>
      </c>
      <c r="N97" s="123">
        <f t="shared" si="28"/>
        <v>0</v>
      </c>
      <c r="O97" s="123">
        <f t="shared" si="28"/>
        <v>0</v>
      </c>
    </row>
  </sheetData>
  <mergeCells count="2">
    <mergeCell ref="R12:W12"/>
    <mergeCell ref="R13:W13"/>
  </mergeCells>
  <phoneticPr fontId="3"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workbookViewId="0">
      <selection sqref="A1:P1"/>
    </sheetView>
  </sheetViews>
  <sheetFormatPr defaultRowHeight="12.5" x14ac:dyDescent="0.25"/>
  <cols>
    <col min="4" max="4" width="16.08984375" customWidth="1"/>
    <col min="8" max="8" width="4.81640625" customWidth="1"/>
  </cols>
  <sheetData>
    <row r="1" spans="1:16" s="85" customFormat="1" ht="20" x14ac:dyDescent="0.4">
      <c r="A1" s="162" t="s">
        <v>60</v>
      </c>
      <c r="B1" s="162"/>
      <c r="C1" s="162"/>
      <c r="D1" s="162"/>
      <c r="E1" s="162"/>
      <c r="F1" s="162"/>
      <c r="G1" s="162"/>
      <c r="H1" s="162"/>
      <c r="I1" s="162"/>
      <c r="J1" s="162"/>
      <c r="K1" s="162"/>
      <c r="L1" s="162"/>
      <c r="M1" s="162"/>
      <c r="N1" s="162"/>
      <c r="O1" s="162"/>
      <c r="P1" s="162"/>
    </row>
    <row r="2" spans="1:16" ht="15.5" x14ac:dyDescent="0.35">
      <c r="A2" s="86" t="s">
        <v>96</v>
      </c>
      <c r="B2" s="87"/>
      <c r="C2" s="87"/>
      <c r="D2" s="87"/>
      <c r="E2" s="87"/>
      <c r="F2" s="87"/>
      <c r="G2" s="87"/>
      <c r="H2" s="87"/>
      <c r="I2" s="163" t="s">
        <v>97</v>
      </c>
      <c r="J2" s="163"/>
      <c r="K2" s="163"/>
      <c r="L2" s="163"/>
      <c r="M2" s="163"/>
      <c r="N2" s="163"/>
      <c r="O2" s="87"/>
      <c r="P2" s="87"/>
    </row>
    <row r="3" spans="1:16" s="91" customFormat="1" ht="15.5" x14ac:dyDescent="0.35">
      <c r="A3" s="88"/>
      <c r="B3" s="89"/>
      <c r="C3" s="89"/>
      <c r="D3" s="89"/>
      <c r="E3" s="89"/>
      <c r="F3" s="89"/>
      <c r="G3" s="89"/>
      <c r="H3" s="89"/>
      <c r="I3" s="90"/>
      <c r="J3" s="89"/>
      <c r="K3" s="89"/>
      <c r="L3" s="89"/>
      <c r="M3" s="89"/>
      <c r="N3" s="89"/>
      <c r="O3" s="89"/>
      <c r="P3" s="89"/>
    </row>
    <row r="4" spans="1:16" ht="15.5" x14ac:dyDescent="0.35">
      <c r="A4" s="160" t="s">
        <v>61</v>
      </c>
      <c r="B4" s="160"/>
      <c r="C4" s="160"/>
      <c r="D4" s="160"/>
      <c r="E4" s="160"/>
      <c r="F4" s="160"/>
      <c r="G4" s="160"/>
      <c r="H4" s="160"/>
      <c r="I4" s="160"/>
      <c r="J4" s="160"/>
      <c r="K4" s="160"/>
      <c r="L4" s="160"/>
      <c r="M4" s="160"/>
      <c r="N4" s="160"/>
      <c r="O4" s="160"/>
      <c r="P4" s="160"/>
    </row>
    <row r="5" spans="1:16" ht="15.5" x14ac:dyDescent="0.35">
      <c r="A5" s="159" t="s">
        <v>86</v>
      </c>
      <c r="B5" s="159"/>
      <c r="C5" s="159"/>
      <c r="D5" s="159"/>
      <c r="E5" s="159"/>
      <c r="F5" s="159"/>
      <c r="G5" s="159"/>
      <c r="H5" s="159"/>
      <c r="I5" s="159"/>
      <c r="J5" s="159"/>
      <c r="K5" s="159"/>
      <c r="L5" s="159"/>
      <c r="M5" s="159"/>
      <c r="N5" s="159"/>
      <c r="O5" s="159"/>
      <c r="P5" s="159"/>
    </row>
    <row r="6" spans="1:16" ht="15.5" x14ac:dyDescent="0.35">
      <c r="A6" s="159" t="s">
        <v>121</v>
      </c>
      <c r="B6" s="159"/>
      <c r="C6" s="159"/>
      <c r="D6" s="159"/>
      <c r="E6" s="159"/>
      <c r="F6" s="159"/>
      <c r="G6" s="159"/>
      <c r="H6" s="159"/>
      <c r="I6" s="159"/>
      <c r="J6" s="159"/>
      <c r="K6" s="159"/>
      <c r="L6" s="159"/>
      <c r="M6" s="159"/>
      <c r="N6" s="159"/>
      <c r="O6" s="159"/>
      <c r="P6" s="159"/>
    </row>
    <row r="7" spans="1:16" ht="15.5" x14ac:dyDescent="0.35">
      <c r="A7" s="159" t="s">
        <v>98</v>
      </c>
      <c r="B7" s="159"/>
      <c r="C7" s="159"/>
      <c r="D7" s="159"/>
      <c r="E7" s="159"/>
      <c r="F7" s="159"/>
      <c r="G7" s="159"/>
      <c r="H7" s="159"/>
      <c r="I7" s="159"/>
      <c r="J7" s="159"/>
      <c r="K7" s="159"/>
      <c r="L7" s="159"/>
      <c r="M7" s="159"/>
      <c r="N7" s="159"/>
      <c r="O7" s="159"/>
      <c r="P7" s="159"/>
    </row>
    <row r="8" spans="1:16" ht="15.5" x14ac:dyDescent="0.35">
      <c r="A8" s="148"/>
      <c r="B8" s="148"/>
      <c r="C8" s="148"/>
      <c r="D8" s="148"/>
      <c r="E8" s="148"/>
      <c r="F8" s="148"/>
      <c r="G8" s="148"/>
      <c r="H8" s="148"/>
      <c r="I8" s="148"/>
      <c r="J8" s="148"/>
      <c r="K8" s="148"/>
      <c r="L8" s="148"/>
      <c r="M8" s="148"/>
      <c r="N8" s="148"/>
      <c r="O8" s="148"/>
      <c r="P8" s="148"/>
    </row>
    <row r="9" spans="1:16" ht="15.5" x14ac:dyDescent="0.35">
      <c r="A9" s="160" t="s">
        <v>62</v>
      </c>
      <c r="B9" s="160"/>
      <c r="C9" s="160"/>
      <c r="D9" s="160"/>
      <c r="E9" s="160"/>
      <c r="F9" s="160"/>
      <c r="G9" s="160"/>
      <c r="H9" s="160"/>
      <c r="I9" s="160"/>
      <c r="J9" s="160"/>
      <c r="K9" s="160"/>
      <c r="L9" s="160"/>
      <c r="M9" s="160"/>
      <c r="N9" s="160"/>
      <c r="O9" s="160"/>
      <c r="P9" s="160"/>
    </row>
    <row r="10" spans="1:16" ht="77.25" customHeight="1" x14ac:dyDescent="0.25">
      <c r="A10" s="161" t="s">
        <v>99</v>
      </c>
      <c r="B10" s="161"/>
      <c r="C10" s="161"/>
      <c r="D10" s="161"/>
      <c r="E10" s="161"/>
      <c r="F10" s="161"/>
      <c r="G10" s="161"/>
      <c r="H10" s="161"/>
      <c r="I10" s="161"/>
      <c r="J10" s="161"/>
      <c r="K10" s="161"/>
      <c r="L10" s="161"/>
      <c r="M10" s="161"/>
      <c r="N10" s="161"/>
      <c r="O10" s="161"/>
      <c r="P10" s="161"/>
    </row>
    <row r="11" spans="1:16" ht="15.5" x14ac:dyDescent="0.25">
      <c r="A11" s="150"/>
      <c r="B11" s="150"/>
      <c r="C11" s="150"/>
      <c r="D11" s="150"/>
      <c r="E11" s="150"/>
      <c r="F11" s="150"/>
      <c r="G11" s="150"/>
      <c r="H11" s="150"/>
      <c r="I11" s="150"/>
      <c r="J11" s="150"/>
      <c r="K11" s="150"/>
      <c r="L11" s="150"/>
      <c r="M11" s="150"/>
      <c r="N11" s="150"/>
      <c r="O11" s="150"/>
      <c r="P11" s="150"/>
    </row>
    <row r="12" spans="1:16" ht="15.5" x14ac:dyDescent="0.35">
      <c r="A12" s="160" t="s">
        <v>63</v>
      </c>
      <c r="B12" s="160"/>
      <c r="C12" s="160"/>
      <c r="D12" s="160"/>
      <c r="E12" s="160"/>
      <c r="F12" s="160"/>
      <c r="G12" s="160"/>
      <c r="H12" s="160"/>
      <c r="I12" s="160"/>
      <c r="J12" s="160"/>
      <c r="K12" s="160"/>
      <c r="L12" s="160"/>
      <c r="M12" s="160"/>
      <c r="N12" s="160"/>
      <c r="O12" s="160"/>
      <c r="P12" s="160"/>
    </row>
    <row r="13" spans="1:16" ht="15.5" x14ac:dyDescent="0.35">
      <c r="A13" s="158" t="s">
        <v>64</v>
      </c>
      <c r="B13" s="158"/>
      <c r="C13" s="158"/>
      <c r="D13" s="158"/>
      <c r="E13" s="159" t="s">
        <v>100</v>
      </c>
      <c r="F13" s="159"/>
      <c r="G13" s="159"/>
      <c r="H13" s="159"/>
      <c r="I13" s="159"/>
      <c r="J13" s="159"/>
      <c r="K13" s="159"/>
      <c r="L13" s="159"/>
      <c r="M13" s="159"/>
      <c r="N13" s="159"/>
      <c r="O13" s="159"/>
      <c r="P13" s="159"/>
    </row>
    <row r="14" spans="1:16" ht="15.5" x14ac:dyDescent="0.35">
      <c r="A14" s="158" t="s">
        <v>123</v>
      </c>
      <c r="B14" s="158"/>
      <c r="C14" s="158"/>
      <c r="D14" s="158"/>
      <c r="E14" s="159" t="s">
        <v>124</v>
      </c>
      <c r="F14" s="159"/>
      <c r="G14" s="159"/>
      <c r="H14" s="159"/>
      <c r="I14" s="159"/>
      <c r="J14" s="159"/>
      <c r="K14" s="159"/>
      <c r="L14" s="159"/>
      <c r="M14" s="159"/>
      <c r="N14" s="159"/>
      <c r="O14" s="159"/>
      <c r="P14" s="159"/>
    </row>
    <row r="15" spans="1:16" ht="15.5" x14ac:dyDescent="0.35">
      <c r="A15" s="158" t="s">
        <v>25</v>
      </c>
      <c r="B15" s="158"/>
      <c r="C15" s="158"/>
      <c r="D15" s="158"/>
      <c r="E15" s="159" t="s">
        <v>65</v>
      </c>
      <c r="F15" s="159"/>
      <c r="G15" s="159"/>
      <c r="H15" s="159"/>
      <c r="I15" s="159"/>
      <c r="J15" s="159"/>
      <c r="K15" s="159"/>
      <c r="L15" s="159"/>
      <c r="M15" s="159"/>
      <c r="N15" s="159"/>
      <c r="O15" s="159"/>
      <c r="P15" s="159"/>
    </row>
    <row r="16" spans="1:16" ht="15.5" x14ac:dyDescent="0.35">
      <c r="A16" s="158" t="s">
        <v>66</v>
      </c>
      <c r="B16" s="158"/>
      <c r="C16" s="158"/>
      <c r="D16" s="158"/>
      <c r="E16" s="159" t="s">
        <v>67</v>
      </c>
      <c r="F16" s="159"/>
      <c r="G16" s="159"/>
      <c r="H16" s="159"/>
      <c r="I16" s="159"/>
      <c r="J16" s="159"/>
      <c r="K16" s="159"/>
      <c r="L16" s="159"/>
      <c r="M16" s="159"/>
      <c r="N16" s="159"/>
      <c r="O16" s="159"/>
      <c r="P16" s="159"/>
    </row>
    <row r="17" spans="1:20" ht="15.5" x14ac:dyDescent="0.35">
      <c r="A17" s="158" t="s">
        <v>29</v>
      </c>
      <c r="B17" s="158"/>
      <c r="C17" s="158"/>
      <c r="D17" s="158"/>
      <c r="E17" s="159" t="s">
        <v>68</v>
      </c>
      <c r="F17" s="159"/>
      <c r="G17" s="159"/>
      <c r="H17" s="159"/>
      <c r="I17" s="159"/>
      <c r="J17" s="159"/>
      <c r="K17" s="159"/>
      <c r="L17" s="159"/>
      <c r="M17" s="159"/>
      <c r="N17" s="159"/>
      <c r="O17" s="159"/>
      <c r="P17" s="159"/>
    </row>
    <row r="18" spans="1:20" s="91" customFormat="1" ht="15.5" x14ac:dyDescent="0.35">
      <c r="A18" s="89" t="s">
        <v>125</v>
      </c>
      <c r="B18" s="89"/>
      <c r="C18" s="89"/>
      <c r="D18" s="89"/>
      <c r="E18" s="147" t="s">
        <v>126</v>
      </c>
      <c r="F18" s="147"/>
      <c r="G18" s="147"/>
      <c r="H18" s="147"/>
      <c r="I18" s="147"/>
      <c r="J18" s="147"/>
      <c r="K18" s="147"/>
      <c r="L18" s="147"/>
      <c r="M18" s="147"/>
      <c r="N18" s="147"/>
      <c r="O18" s="147"/>
      <c r="P18" s="147"/>
    </row>
    <row r="19" spans="1:20" s="91" customFormat="1" ht="15.5" x14ac:dyDescent="0.35">
      <c r="A19" s="89" t="s">
        <v>127</v>
      </c>
      <c r="B19" s="89"/>
      <c r="C19" s="89"/>
      <c r="D19" s="89"/>
      <c r="E19" s="147" t="s">
        <v>124</v>
      </c>
      <c r="F19" s="147"/>
      <c r="G19" s="147"/>
      <c r="H19" s="147"/>
      <c r="I19" s="147"/>
      <c r="J19" s="147"/>
      <c r="K19" s="147"/>
      <c r="L19" s="147"/>
      <c r="M19" s="147"/>
      <c r="N19" s="147"/>
      <c r="O19" s="147"/>
      <c r="P19" s="147"/>
    </row>
    <row r="20" spans="1:20" ht="15.5" x14ac:dyDescent="0.35">
      <c r="A20" s="158" t="s">
        <v>69</v>
      </c>
      <c r="B20" s="158"/>
      <c r="C20" s="158"/>
      <c r="D20" s="158"/>
      <c r="E20" s="158"/>
      <c r="F20" s="158"/>
      <c r="G20" s="158"/>
      <c r="H20" s="158"/>
      <c r="I20" s="158"/>
      <c r="J20" s="158"/>
      <c r="K20" s="158"/>
      <c r="L20" s="158"/>
      <c r="M20" s="158"/>
      <c r="N20" s="158"/>
      <c r="O20" s="158"/>
      <c r="P20" s="158"/>
    </row>
    <row r="21" spans="1:20" ht="15.5" x14ac:dyDescent="0.35">
      <c r="A21" s="149"/>
      <c r="B21" s="149"/>
      <c r="C21" s="149"/>
      <c r="D21" s="149"/>
      <c r="E21" s="149"/>
      <c r="F21" s="149"/>
      <c r="G21" s="149"/>
      <c r="H21" s="149"/>
      <c r="I21" s="149"/>
      <c r="J21" s="149"/>
      <c r="K21" s="149"/>
      <c r="L21" s="149"/>
      <c r="M21" s="149"/>
      <c r="N21" s="149"/>
      <c r="O21" s="149"/>
      <c r="P21" s="149"/>
    </row>
    <row r="22" spans="1:20" ht="15.5" x14ac:dyDescent="0.35">
      <c r="A22" s="160" t="s">
        <v>82</v>
      </c>
      <c r="B22" s="160"/>
      <c r="C22" s="160"/>
      <c r="D22" s="160"/>
      <c r="E22" s="160"/>
      <c r="F22" s="160"/>
      <c r="G22" s="160"/>
      <c r="H22" s="160"/>
      <c r="I22" s="160"/>
      <c r="J22" s="160"/>
      <c r="K22" s="160"/>
      <c r="L22" s="160"/>
      <c r="M22" s="160"/>
      <c r="N22" s="160"/>
      <c r="O22" s="160"/>
      <c r="P22" s="160"/>
    </row>
    <row r="23" spans="1:20" s="75" customFormat="1" ht="15" customHeight="1" x14ac:dyDescent="0.35">
      <c r="A23" s="164" t="s">
        <v>83</v>
      </c>
      <c r="B23" s="164"/>
      <c r="C23" s="164"/>
      <c r="D23" s="164"/>
      <c r="E23" s="164"/>
      <c r="F23" s="164"/>
      <c r="G23" s="164"/>
      <c r="H23" s="164"/>
      <c r="I23" s="164"/>
      <c r="J23" s="164"/>
      <c r="K23" s="164"/>
      <c r="L23" s="164"/>
      <c r="M23" s="164"/>
      <c r="N23" s="164"/>
      <c r="O23" s="164"/>
      <c r="P23" s="164"/>
    </row>
    <row r="24" spans="1:20" s="82" customFormat="1" ht="15" customHeight="1" x14ac:dyDescent="0.35">
      <c r="A24" s="164" t="s">
        <v>101</v>
      </c>
      <c r="B24" s="164"/>
      <c r="C24" s="164"/>
      <c r="D24" s="164"/>
      <c r="E24" s="164"/>
      <c r="F24" s="164"/>
      <c r="G24" s="164"/>
      <c r="H24" s="164"/>
      <c r="I24" s="164"/>
      <c r="J24" s="164"/>
      <c r="K24" s="164"/>
      <c r="L24" s="164"/>
      <c r="M24" s="164"/>
      <c r="N24" s="164"/>
      <c r="O24" s="164"/>
      <c r="P24" s="164"/>
    </row>
    <row r="25" spans="1:20" s="82" customFormat="1" ht="15" customHeight="1" x14ac:dyDescent="0.35">
      <c r="A25" s="166" t="s">
        <v>102</v>
      </c>
      <c r="B25" s="166"/>
      <c r="C25" s="166"/>
      <c r="D25" s="166"/>
      <c r="E25" s="166"/>
      <c r="F25" s="166"/>
      <c r="G25" s="166"/>
      <c r="H25" s="166"/>
      <c r="I25" s="166"/>
      <c r="J25" s="166"/>
      <c r="K25" s="166"/>
      <c r="L25" s="166"/>
      <c r="M25" s="166"/>
      <c r="N25" s="166"/>
      <c r="O25" s="166"/>
      <c r="P25" s="166"/>
    </row>
    <row r="26" spans="1:20" s="82" customFormat="1" ht="15" customHeight="1" x14ac:dyDescent="0.35">
      <c r="A26" s="164" t="s">
        <v>103</v>
      </c>
      <c r="B26" s="164"/>
      <c r="C26" s="164"/>
      <c r="D26" s="164"/>
      <c r="E26" s="164"/>
      <c r="F26" s="164"/>
      <c r="G26" s="164"/>
      <c r="H26" s="164"/>
      <c r="I26" s="164"/>
      <c r="J26" s="164"/>
      <c r="K26" s="164"/>
      <c r="L26" s="164"/>
      <c r="M26" s="164"/>
      <c r="N26" s="164"/>
      <c r="O26" s="164"/>
      <c r="P26" s="164"/>
    </row>
    <row r="27" spans="1:20" s="82" customFormat="1" ht="15" customHeight="1" x14ac:dyDescent="0.35">
      <c r="A27" s="147"/>
      <c r="B27" s="147"/>
      <c r="C27" s="147"/>
      <c r="D27" s="147"/>
      <c r="E27" s="147"/>
      <c r="F27" s="147"/>
      <c r="G27" s="147"/>
      <c r="H27" s="147"/>
      <c r="I27" s="147"/>
      <c r="J27" s="147"/>
      <c r="K27" s="147"/>
      <c r="L27" s="147"/>
      <c r="M27" s="147"/>
      <c r="N27" s="147"/>
      <c r="O27" s="147"/>
      <c r="P27" s="147"/>
    </row>
    <row r="28" spans="1:20" ht="15.5" x14ac:dyDescent="0.35">
      <c r="A28" s="160" t="s">
        <v>70</v>
      </c>
      <c r="B28" s="160"/>
      <c r="C28" s="160"/>
      <c r="D28" s="160"/>
      <c r="E28" s="160"/>
      <c r="F28" s="160"/>
      <c r="G28" s="160"/>
      <c r="H28" s="160"/>
      <c r="I28" s="160"/>
      <c r="J28" s="160"/>
      <c r="K28" s="160"/>
      <c r="L28" s="160"/>
      <c r="M28" s="160"/>
      <c r="N28" s="160"/>
      <c r="O28" s="160"/>
      <c r="P28" s="160"/>
    </row>
    <row r="29" spans="1:20" ht="15.75" customHeight="1" x14ac:dyDescent="0.3">
      <c r="A29" s="165" t="s">
        <v>117</v>
      </c>
      <c r="B29" s="165"/>
      <c r="C29" s="165"/>
      <c r="D29" s="165"/>
      <c r="E29" s="165"/>
      <c r="F29" s="165"/>
      <c r="G29" s="165"/>
      <c r="H29" s="165" t="s">
        <v>128</v>
      </c>
      <c r="I29" s="165"/>
      <c r="J29" s="165"/>
      <c r="K29" s="165"/>
      <c r="L29" s="165"/>
      <c r="M29" s="165"/>
      <c r="N29" s="165"/>
      <c r="O29" s="165"/>
      <c r="P29" s="165"/>
    </row>
    <row r="30" spans="1:20" ht="15" customHeight="1" x14ac:dyDescent="0.3">
      <c r="A30" s="81">
        <f>[2]Budget!K2</f>
        <v>0.31</v>
      </c>
      <c r="B30" s="157" t="s">
        <v>71</v>
      </c>
      <c r="C30" s="157"/>
      <c r="D30" s="157"/>
      <c r="E30" s="157"/>
      <c r="F30" s="157"/>
      <c r="G30" s="157"/>
      <c r="H30" s="157" t="s">
        <v>129</v>
      </c>
      <c r="I30" s="157"/>
      <c r="J30" s="157"/>
      <c r="K30" s="157"/>
      <c r="L30" s="157"/>
      <c r="M30" s="157"/>
      <c r="N30" s="157"/>
      <c r="O30" s="157"/>
      <c r="P30" s="157"/>
      <c r="T30" s="92"/>
    </row>
    <row r="31" spans="1:20" ht="15" customHeight="1" x14ac:dyDescent="0.3">
      <c r="A31" s="81">
        <f>[2]Budget!K3</f>
        <v>0.19600000000000001</v>
      </c>
      <c r="B31" s="157" t="s">
        <v>72</v>
      </c>
      <c r="C31" s="157"/>
      <c r="D31" s="157"/>
      <c r="E31" s="157"/>
      <c r="F31" s="157"/>
      <c r="G31" s="157"/>
      <c r="H31" s="157" t="s">
        <v>130</v>
      </c>
      <c r="I31" s="157"/>
      <c r="J31" s="157"/>
      <c r="K31" s="157"/>
      <c r="L31" s="157"/>
      <c r="M31" s="157"/>
      <c r="N31" s="157"/>
      <c r="O31" s="157"/>
      <c r="P31" s="157"/>
    </row>
    <row r="32" spans="1:20" ht="15" customHeight="1" x14ac:dyDescent="0.3">
      <c r="A32" s="81">
        <f>[2]Budget!K4</f>
        <v>0.41599999999999998</v>
      </c>
      <c r="B32" s="157" t="s">
        <v>35</v>
      </c>
      <c r="C32" s="157"/>
      <c r="D32" s="157"/>
      <c r="E32" s="157"/>
      <c r="F32" s="157"/>
      <c r="G32" s="157"/>
      <c r="H32" s="157" t="s">
        <v>81</v>
      </c>
      <c r="I32" s="157"/>
      <c r="J32" s="157"/>
      <c r="K32" s="157"/>
      <c r="L32" s="157"/>
      <c r="M32" s="157"/>
      <c r="N32" s="157"/>
      <c r="O32" s="157"/>
      <c r="P32" s="157"/>
    </row>
    <row r="33" spans="1:17" ht="15.75" customHeight="1" x14ac:dyDescent="0.3">
      <c r="A33" s="81">
        <f>[2]Budget!K5</f>
        <v>0.54800000000000004</v>
      </c>
      <c r="B33" s="157" t="s">
        <v>73</v>
      </c>
      <c r="C33" s="157"/>
      <c r="D33" s="157"/>
      <c r="E33" s="157"/>
      <c r="F33" s="157"/>
      <c r="G33" s="157"/>
      <c r="H33" s="165" t="s">
        <v>74</v>
      </c>
      <c r="I33" s="165"/>
      <c r="J33" s="165"/>
      <c r="K33" s="165"/>
      <c r="L33" s="165"/>
      <c r="M33" s="165"/>
      <c r="N33" s="165"/>
      <c r="O33" s="165"/>
      <c r="P33" s="165"/>
    </row>
    <row r="34" spans="1:17" ht="15" customHeight="1" x14ac:dyDescent="0.3">
      <c r="A34" s="81">
        <f>[2]Budget!K6</f>
        <v>0.218</v>
      </c>
      <c r="B34" s="157" t="s">
        <v>75</v>
      </c>
      <c r="C34" s="157"/>
      <c r="D34" s="157"/>
      <c r="E34" s="157"/>
      <c r="F34" s="157"/>
      <c r="G34" s="157"/>
      <c r="H34" s="157" t="s">
        <v>131</v>
      </c>
      <c r="I34" s="157"/>
      <c r="J34" s="157"/>
      <c r="K34" s="157"/>
      <c r="L34" s="157"/>
      <c r="M34" s="157"/>
      <c r="N34" s="157"/>
      <c r="O34" s="157"/>
      <c r="P34" s="157"/>
    </row>
    <row r="35" spans="1:17" ht="15" customHeight="1" x14ac:dyDescent="0.3">
      <c r="A35" s="81">
        <f>[2]Budget!K7</f>
        <v>0.124</v>
      </c>
      <c r="B35" s="157" t="s">
        <v>76</v>
      </c>
      <c r="C35" s="157"/>
      <c r="D35" s="157"/>
      <c r="E35" s="157"/>
      <c r="F35" s="157"/>
      <c r="G35" s="157"/>
      <c r="H35" s="157"/>
      <c r="I35" s="157"/>
      <c r="J35" s="157"/>
      <c r="K35" s="157"/>
      <c r="L35" s="157"/>
      <c r="M35" s="157"/>
      <c r="N35" s="157"/>
      <c r="O35" s="157"/>
      <c r="P35" s="157"/>
    </row>
    <row r="36" spans="1:17" ht="15.75" customHeight="1" x14ac:dyDescent="0.3">
      <c r="A36" s="81">
        <f>[2]Budget!K8</f>
        <v>1.2999999999999999E-2</v>
      </c>
      <c r="B36" s="157" t="s">
        <v>77</v>
      </c>
      <c r="C36" s="157"/>
      <c r="D36" s="157"/>
      <c r="E36" s="157"/>
      <c r="F36" s="157"/>
      <c r="G36" s="157"/>
      <c r="H36" s="157"/>
      <c r="I36" s="157"/>
      <c r="J36" s="157"/>
      <c r="K36" s="157"/>
      <c r="L36" s="157"/>
      <c r="M36" s="157"/>
      <c r="N36" s="157"/>
      <c r="O36" s="157"/>
      <c r="P36" s="157"/>
    </row>
    <row r="37" spans="1:17" ht="15" customHeight="1" x14ac:dyDescent="0.3">
      <c r="A37" s="81">
        <f>[2]Budget!K9</f>
        <v>7.1999999999999995E-2</v>
      </c>
      <c r="B37" s="157" t="s">
        <v>78</v>
      </c>
      <c r="C37" s="157"/>
      <c r="D37" s="157"/>
      <c r="E37" s="157"/>
      <c r="F37" s="157"/>
      <c r="G37" s="157"/>
      <c r="H37" s="157"/>
      <c r="I37" s="157"/>
      <c r="J37" s="157"/>
      <c r="K37" s="157"/>
      <c r="L37" s="157"/>
      <c r="M37" s="157"/>
      <c r="N37" s="157"/>
      <c r="O37" s="157"/>
      <c r="P37" s="157"/>
    </row>
    <row r="38" spans="1:17" ht="15" customHeight="1" x14ac:dyDescent="0.3">
      <c r="A38" s="81"/>
      <c r="B38" s="146"/>
      <c r="C38" s="146"/>
      <c r="D38" s="146"/>
      <c r="E38" s="146"/>
      <c r="F38" s="146"/>
      <c r="G38" s="146"/>
      <c r="H38" s="146"/>
      <c r="I38" s="146"/>
      <c r="J38" s="146"/>
      <c r="K38" s="146"/>
      <c r="L38" s="146"/>
      <c r="M38" s="146"/>
      <c r="N38" s="146"/>
      <c r="O38" s="146"/>
      <c r="P38" s="146"/>
    </row>
    <row r="39" spans="1:17" ht="15.5" x14ac:dyDescent="0.35">
      <c r="A39" s="160" t="s">
        <v>79</v>
      </c>
      <c r="B39" s="160"/>
      <c r="C39" s="160"/>
      <c r="D39" s="160"/>
      <c r="E39" s="160"/>
      <c r="F39" s="160"/>
      <c r="G39" s="160"/>
      <c r="H39" s="160"/>
      <c r="I39" s="160"/>
      <c r="J39" s="160"/>
      <c r="K39" s="160"/>
      <c r="L39" s="160"/>
      <c r="M39" s="160"/>
      <c r="N39" s="160"/>
      <c r="O39" s="160"/>
      <c r="P39" s="160"/>
    </row>
    <row r="40" spans="1:17" ht="14" x14ac:dyDescent="0.3">
      <c r="A40" s="169" t="s">
        <v>104</v>
      </c>
      <c r="B40" s="157"/>
      <c r="C40" s="157"/>
      <c r="D40" s="157"/>
      <c r="E40" s="157"/>
      <c r="F40" s="157"/>
      <c r="G40" s="157"/>
      <c r="H40" s="157"/>
      <c r="I40" s="157"/>
      <c r="J40" s="157"/>
      <c r="K40" s="157"/>
      <c r="L40" s="157"/>
      <c r="M40" s="157"/>
      <c r="N40" s="157"/>
      <c r="O40" s="157"/>
      <c r="P40" s="157"/>
      <c r="Q40" s="80"/>
    </row>
    <row r="41" spans="1:17" ht="14" x14ac:dyDescent="0.3">
      <c r="A41" s="157" t="s">
        <v>80</v>
      </c>
      <c r="B41" s="157"/>
      <c r="C41" s="157"/>
      <c r="D41" s="157"/>
      <c r="E41" s="157"/>
      <c r="F41" s="157"/>
      <c r="G41" s="157"/>
      <c r="H41" s="157"/>
      <c r="I41" s="157"/>
      <c r="J41" s="157"/>
      <c r="K41" s="157"/>
      <c r="L41" s="157"/>
      <c r="M41" s="157"/>
      <c r="N41" s="157"/>
      <c r="O41" s="157"/>
      <c r="P41" s="157"/>
      <c r="Q41" s="80"/>
    </row>
    <row r="42" spans="1:17" ht="14" x14ac:dyDescent="0.3">
      <c r="A42" s="146"/>
      <c r="B42" s="146"/>
      <c r="C42" s="146"/>
      <c r="D42" s="146"/>
      <c r="E42" s="146"/>
      <c r="F42" s="146"/>
      <c r="G42" s="146"/>
      <c r="H42" s="146"/>
      <c r="I42" s="146"/>
      <c r="J42" s="146"/>
      <c r="K42" s="146"/>
      <c r="L42" s="146"/>
      <c r="M42" s="146"/>
      <c r="N42" s="146"/>
      <c r="O42" s="146"/>
      <c r="P42" s="146"/>
      <c r="Q42" s="80"/>
    </row>
    <row r="43" spans="1:17" ht="14" x14ac:dyDescent="0.3">
      <c r="A43" s="169" t="s">
        <v>105</v>
      </c>
      <c r="B43" s="157"/>
      <c r="C43" s="157"/>
      <c r="D43" s="157"/>
      <c r="E43" s="157"/>
      <c r="F43" s="157"/>
      <c r="G43" s="157"/>
      <c r="H43" s="157"/>
      <c r="I43" s="157"/>
      <c r="J43" s="157"/>
      <c r="K43" s="157"/>
      <c r="L43" s="157"/>
      <c r="M43" s="157"/>
      <c r="N43" s="157"/>
      <c r="O43" s="157"/>
      <c r="P43" s="157"/>
      <c r="Q43" s="80"/>
    </row>
    <row r="44" spans="1:17" ht="14" x14ac:dyDescent="0.3">
      <c r="A44" s="157" t="s">
        <v>106</v>
      </c>
      <c r="B44" s="157"/>
      <c r="C44" s="157"/>
      <c r="D44" s="157"/>
      <c r="E44" s="157"/>
      <c r="F44" s="157"/>
      <c r="G44" s="157"/>
      <c r="H44" s="157"/>
      <c r="I44" s="157"/>
      <c r="J44" s="157"/>
      <c r="K44" s="157"/>
      <c r="L44" s="157"/>
      <c r="M44" s="157"/>
      <c r="N44" s="157"/>
      <c r="O44" s="157"/>
      <c r="P44" s="157"/>
      <c r="Q44" s="80"/>
    </row>
    <row r="45" spans="1:17" ht="14" x14ac:dyDescent="0.3">
      <c r="A45" s="157"/>
      <c r="B45" s="157"/>
      <c r="C45" s="157"/>
      <c r="D45" s="157"/>
      <c r="E45" s="157"/>
      <c r="F45" s="157"/>
      <c r="G45" s="157"/>
      <c r="H45" s="157"/>
      <c r="I45" s="157"/>
      <c r="J45" s="157"/>
      <c r="K45" s="157"/>
      <c r="L45" s="157"/>
      <c r="M45" s="157"/>
      <c r="N45" s="157"/>
      <c r="O45" s="157"/>
      <c r="P45" s="157"/>
      <c r="Q45" s="80"/>
    </row>
    <row r="46" spans="1:17" ht="14.25" customHeight="1" x14ac:dyDescent="0.3">
      <c r="A46" s="167" t="s">
        <v>107</v>
      </c>
      <c r="B46" s="168"/>
      <c r="C46" s="168"/>
      <c r="D46" s="168"/>
      <c r="E46" s="168"/>
      <c r="F46" s="168"/>
      <c r="G46" s="168"/>
      <c r="H46" s="168"/>
      <c r="I46" s="168"/>
      <c r="J46" s="168"/>
      <c r="K46" s="168"/>
      <c r="L46" s="168"/>
      <c r="M46" s="168"/>
      <c r="N46" s="168"/>
      <c r="O46" s="168"/>
      <c r="P46" s="168"/>
      <c r="Q46" s="80"/>
    </row>
    <row r="47" spans="1:17" ht="14" x14ac:dyDescent="0.3">
      <c r="A47" s="157" t="s">
        <v>84</v>
      </c>
      <c r="B47" s="157"/>
      <c r="C47" s="157"/>
      <c r="D47" s="157"/>
      <c r="E47" s="157"/>
      <c r="F47" s="157"/>
      <c r="G47" s="157"/>
      <c r="H47" s="157"/>
      <c r="I47" s="157"/>
      <c r="J47" s="157"/>
      <c r="K47" s="157"/>
      <c r="L47" s="157"/>
      <c r="M47" s="157"/>
      <c r="N47" s="157"/>
      <c r="O47" s="157"/>
      <c r="P47" s="157"/>
    </row>
  </sheetData>
  <mergeCells count="52">
    <mergeCell ref="B32:G32"/>
    <mergeCell ref="A39:P39"/>
    <mergeCell ref="A40:P40"/>
    <mergeCell ref="A41:P41"/>
    <mergeCell ref="A45:P45"/>
    <mergeCell ref="A29:G29"/>
    <mergeCell ref="H29:P29"/>
    <mergeCell ref="B30:G30"/>
    <mergeCell ref="H30:P30"/>
    <mergeCell ref="B31:G31"/>
    <mergeCell ref="H31:P31"/>
    <mergeCell ref="A43:P43"/>
    <mergeCell ref="A44:P44"/>
    <mergeCell ref="A46:P46"/>
    <mergeCell ref="A47:P47"/>
    <mergeCell ref="H35:P35"/>
    <mergeCell ref="B36:G36"/>
    <mergeCell ref="H36:P36"/>
    <mergeCell ref="B37:G37"/>
    <mergeCell ref="H37:P37"/>
    <mergeCell ref="A28:P28"/>
    <mergeCell ref="H32:P32"/>
    <mergeCell ref="B33:G33"/>
    <mergeCell ref="H33:P33"/>
    <mergeCell ref="B34:G34"/>
    <mergeCell ref="H34:P34"/>
    <mergeCell ref="B35:G35"/>
    <mergeCell ref="A25:P25"/>
    <mergeCell ref="A26:P26"/>
    <mergeCell ref="A20:P20"/>
    <mergeCell ref="A24:P24"/>
    <mergeCell ref="A6:P6"/>
    <mergeCell ref="A7:P7"/>
    <mergeCell ref="A9:P9"/>
    <mergeCell ref="A10:P10"/>
    <mergeCell ref="A1:P1"/>
    <mergeCell ref="A4:P4"/>
    <mergeCell ref="A5:P5"/>
    <mergeCell ref="I2:N2"/>
    <mergeCell ref="A13:D13"/>
    <mergeCell ref="A23:P23"/>
    <mergeCell ref="E13:P13"/>
    <mergeCell ref="A22:P22"/>
    <mergeCell ref="A12:P12"/>
    <mergeCell ref="A14:D14"/>
    <mergeCell ref="E14:P14"/>
    <mergeCell ref="A15:D15"/>
    <mergeCell ref="E15:P15"/>
    <mergeCell ref="A16:D16"/>
    <mergeCell ref="E16:P16"/>
    <mergeCell ref="A17:D17"/>
    <mergeCell ref="E17:P17"/>
  </mergeCells>
  <hyperlinks>
    <hyperlink ref="I2" r:id="rId1" xr:uid="{A0AE3525-14C4-467B-B77E-0AC13281E3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2012-02-29T19:18:24Z</cp:lastPrinted>
  <dcterms:created xsi:type="dcterms:W3CDTF">2001-12-18T15:44:17Z</dcterms:created>
  <dcterms:modified xsi:type="dcterms:W3CDTF">2022-05-18T14:44:59Z</dcterms:modified>
</cp:coreProperties>
</file>