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defaultThemeVersion="124226"/>
  <mc:AlternateContent xmlns:mc="http://schemas.openxmlformats.org/markup-compatibility/2006">
    <mc:Choice Requires="x15">
      <x15ac:absPath xmlns:x15ac="http://schemas.microsoft.com/office/spreadsheetml/2010/11/ac" url="C:\Users\bkapper\Desktop\Budget Templates\"/>
    </mc:Choice>
  </mc:AlternateContent>
  <xr:revisionPtr revIDLastSave="0" documentId="8_{15217347-81DE-42BA-8D34-DE95C3778A5D}" xr6:coauthVersionLast="36" xr6:coauthVersionMax="36" xr10:uidLastSave="{00000000-0000-0000-0000-000000000000}"/>
  <bookViews>
    <workbookView xWindow="0" yWindow="0" windowWidth="21600" windowHeight="9600" xr2:uid="{00000000-000D-0000-FFFF-FFFF00000000}"/>
  </bookViews>
  <sheets>
    <sheet name="Budget" sheetId="77" r:id="rId1"/>
    <sheet name="BUDGET INFO" sheetId="78" r:id="rId2"/>
  </sheets>
  <externalReferences>
    <externalReference r:id="rId3"/>
    <externalReference r:id="rId4"/>
  </externalReferences>
  <definedNames>
    <definedName name="_xlnm.Print_Area" localSheetId="0">Budget!$A$1:$I$130</definedName>
    <definedName name="Print_Area_MI">#REF!</definedName>
    <definedName name="Print_Titles_MI">'[1]FACE-AA'!#REF!</definedName>
  </definedNames>
  <calcPr calcId="191029"/>
</workbook>
</file>

<file path=xl/calcChain.xml><?xml version="1.0" encoding="utf-8"?>
<calcChain xmlns="http://schemas.openxmlformats.org/spreadsheetml/2006/main">
  <c r="A37" i="78" l="1"/>
  <c r="A36" i="78"/>
  <c r="A35" i="78"/>
  <c r="A34" i="78"/>
  <c r="A33" i="78"/>
  <c r="A32" i="78"/>
  <c r="A31" i="78"/>
  <c r="A30" i="78"/>
  <c r="J127" i="77" l="1"/>
  <c r="H127" i="77"/>
  <c r="G127" i="77"/>
  <c r="H120" i="77"/>
  <c r="G120" i="77"/>
  <c r="I120" i="77" s="1"/>
  <c r="I118" i="77"/>
  <c r="J120" i="77" s="1"/>
  <c r="D82" i="77" l="1"/>
  <c r="C82" i="77"/>
  <c r="H78" i="77"/>
  <c r="H79" i="77" s="1"/>
  <c r="G78" i="77"/>
  <c r="D79" i="77"/>
  <c r="C79" i="77"/>
  <c r="I78" i="77" l="1"/>
  <c r="G79" i="77"/>
  <c r="H80" i="77"/>
  <c r="L26" i="77"/>
  <c r="M26" i="77" s="1"/>
  <c r="L23" i="77"/>
  <c r="M23" i="77" s="1"/>
  <c r="M20" i="77"/>
  <c r="N20" i="77" s="1"/>
  <c r="N23" i="77" s="1"/>
  <c r="M16" i="77"/>
  <c r="N16" i="77" s="1"/>
  <c r="N26" i="77" s="1"/>
  <c r="G80" i="77" l="1"/>
  <c r="J80" i="77" s="1"/>
  <c r="I79" i="77"/>
  <c r="I80" i="77" s="1"/>
  <c r="M27" i="77"/>
  <c r="N27" i="77"/>
  <c r="N28" i="77"/>
  <c r="N29" i="77" s="1"/>
  <c r="M28" i="77"/>
  <c r="M29" i="77" s="1"/>
  <c r="D75" i="77"/>
  <c r="C75" i="77"/>
  <c r="H74" i="77"/>
  <c r="H75" i="77" s="1"/>
  <c r="G74" i="77"/>
  <c r="G75" i="77" s="1"/>
  <c r="D71" i="77"/>
  <c r="C71" i="77"/>
  <c r="H70" i="77"/>
  <c r="H71" i="77" s="1"/>
  <c r="G70" i="77"/>
  <c r="D67" i="77"/>
  <c r="C67" i="77"/>
  <c r="H66" i="77"/>
  <c r="H67" i="77" s="1"/>
  <c r="G66" i="77"/>
  <c r="D63" i="77"/>
  <c r="C63" i="77"/>
  <c r="H62" i="77"/>
  <c r="G62" i="77"/>
  <c r="I62" i="77" s="1"/>
  <c r="D59" i="77"/>
  <c r="C59" i="77"/>
  <c r="H58" i="77"/>
  <c r="H59" i="77" s="1"/>
  <c r="G58" i="77"/>
  <c r="D55" i="77"/>
  <c r="C55" i="77"/>
  <c r="H54" i="77"/>
  <c r="G54" i="77"/>
  <c r="D51" i="77"/>
  <c r="C51" i="77"/>
  <c r="H50" i="77"/>
  <c r="H51" i="77" s="1"/>
  <c r="G50" i="77"/>
  <c r="D47" i="77"/>
  <c r="C47" i="77"/>
  <c r="H46" i="77"/>
  <c r="H47" i="77" s="1"/>
  <c r="G46" i="77"/>
  <c r="G47" i="77" s="1"/>
  <c r="I47" i="77" s="1"/>
  <c r="D43" i="77"/>
  <c r="C43" i="77"/>
  <c r="H42" i="77"/>
  <c r="H43" i="77" s="1"/>
  <c r="G42" i="77"/>
  <c r="D39" i="77"/>
  <c r="C39" i="77"/>
  <c r="H38" i="77"/>
  <c r="H39" i="77" s="1"/>
  <c r="G38" i="77"/>
  <c r="D35" i="77"/>
  <c r="C35" i="77"/>
  <c r="H34" i="77"/>
  <c r="G34" i="77"/>
  <c r="I70" i="77" l="1"/>
  <c r="I34" i="77"/>
  <c r="I50" i="77"/>
  <c r="I66" i="77"/>
  <c r="I75" i="77"/>
  <c r="M30" i="77"/>
  <c r="M31" i="77" s="1"/>
  <c r="N30" i="77"/>
  <c r="N31" i="77" s="1"/>
  <c r="G76" i="77"/>
  <c r="H76" i="77"/>
  <c r="I74" i="77"/>
  <c r="G71" i="77"/>
  <c r="I71" i="77" s="1"/>
  <c r="H72" i="77"/>
  <c r="G67" i="77"/>
  <c r="I67" i="77" s="1"/>
  <c r="H68" i="77"/>
  <c r="G63" i="77"/>
  <c r="H63" i="77"/>
  <c r="H64" i="77" s="1"/>
  <c r="G59" i="77"/>
  <c r="I59" i="77" s="1"/>
  <c r="H60" i="77"/>
  <c r="I58" i="77"/>
  <c r="G55" i="77"/>
  <c r="I54" i="77"/>
  <c r="H55" i="77"/>
  <c r="H56" i="77" s="1"/>
  <c r="G51" i="77"/>
  <c r="I51" i="77" s="1"/>
  <c r="H52" i="77"/>
  <c r="H48" i="77"/>
  <c r="I46" i="77"/>
  <c r="I48" i="77" s="1"/>
  <c r="G48" i="77"/>
  <c r="H44" i="77"/>
  <c r="G43" i="77"/>
  <c r="I43" i="77" s="1"/>
  <c r="I42" i="77"/>
  <c r="G39" i="77"/>
  <c r="I39" i="77" s="1"/>
  <c r="H40" i="77"/>
  <c r="I38" i="77"/>
  <c r="G35" i="77"/>
  <c r="H35" i="77"/>
  <c r="H36" i="77" s="1"/>
  <c r="I72" i="77" l="1"/>
  <c r="I68" i="77"/>
  <c r="I76" i="77"/>
  <c r="I52" i="77"/>
  <c r="I60" i="77"/>
  <c r="I40" i="77"/>
  <c r="I63" i="77"/>
  <c r="I64" i="77" s="1"/>
  <c r="G52" i="77"/>
  <c r="J52" i="77" s="1"/>
  <c r="I35" i="77"/>
  <c r="I36" i="77" s="1"/>
  <c r="J48" i="77"/>
  <c r="I55" i="77"/>
  <c r="I56" i="77" s="1"/>
  <c r="J76" i="77"/>
  <c r="G72" i="77"/>
  <c r="J72" i="77" s="1"/>
  <c r="G68" i="77"/>
  <c r="J68" i="77" s="1"/>
  <c r="G64" i="77"/>
  <c r="J64" i="77" s="1"/>
  <c r="G60" i="77"/>
  <c r="J60" i="77" s="1"/>
  <c r="G56" i="77"/>
  <c r="J56" i="77" s="1"/>
  <c r="I44" i="77"/>
  <c r="G44" i="77"/>
  <c r="J44" i="77" s="1"/>
  <c r="G40" i="77"/>
  <c r="J40" i="77" s="1"/>
  <c r="G36" i="77"/>
  <c r="J36" i="77" s="1"/>
  <c r="H30" i="77" l="1"/>
  <c r="H31" i="77" s="1"/>
  <c r="H32" i="77" s="1"/>
  <c r="H26" i="77"/>
  <c r="H27" i="77" s="1"/>
  <c r="H22" i="77"/>
  <c r="H23" i="77" s="1"/>
  <c r="H24" i="77" s="1"/>
  <c r="H18" i="77"/>
  <c r="H19" i="77" s="1"/>
  <c r="G30" i="77"/>
  <c r="G31" i="77" s="1"/>
  <c r="G26" i="77"/>
  <c r="G27" i="77" s="1"/>
  <c r="G22" i="77"/>
  <c r="G18" i="77"/>
  <c r="G19" i="77" s="1"/>
  <c r="G20" i="77" s="1"/>
  <c r="H14" i="77"/>
  <c r="H15" i="77" s="1"/>
  <c r="G14" i="77"/>
  <c r="H10" i="77"/>
  <c r="G10" i="77"/>
  <c r="H92" i="77"/>
  <c r="I92" i="77" s="1"/>
  <c r="J93" i="77" s="1"/>
  <c r="H125" i="77"/>
  <c r="G125" i="77"/>
  <c r="I124" i="77"/>
  <c r="I123" i="77"/>
  <c r="I106" i="77"/>
  <c r="I105" i="77"/>
  <c r="I114" i="77"/>
  <c r="I113" i="77"/>
  <c r="I112" i="77"/>
  <c r="I111" i="77"/>
  <c r="I110" i="77"/>
  <c r="I88" i="77"/>
  <c r="I87" i="77"/>
  <c r="I101" i="77"/>
  <c r="J102" i="77" s="1"/>
  <c r="I97" i="77"/>
  <c r="J98" i="77"/>
  <c r="G115" i="77"/>
  <c r="H115" i="77"/>
  <c r="G93" i="77"/>
  <c r="G107" i="77"/>
  <c r="H107" i="77"/>
  <c r="G89" i="77"/>
  <c r="H89" i="77"/>
  <c r="G102" i="77"/>
  <c r="H102" i="77"/>
  <c r="G98" i="77"/>
  <c r="H98" i="77"/>
  <c r="D31" i="77"/>
  <c r="C31" i="77"/>
  <c r="D27" i="77"/>
  <c r="C27" i="77"/>
  <c r="D23" i="77"/>
  <c r="C23" i="77"/>
  <c r="D19" i="77"/>
  <c r="C19" i="77"/>
  <c r="D15" i="77"/>
  <c r="C15" i="77"/>
  <c r="D11" i="77"/>
  <c r="C11" i="77"/>
  <c r="J115" i="77" l="1"/>
  <c r="I22" i="77"/>
  <c r="H93" i="77"/>
  <c r="J125" i="77"/>
  <c r="I98" i="77"/>
  <c r="I14" i="77"/>
  <c r="I89" i="77"/>
  <c r="I18" i="77"/>
  <c r="I26" i="77"/>
  <c r="H20" i="77"/>
  <c r="J20" i="77"/>
  <c r="H16" i="77"/>
  <c r="H28" i="77"/>
  <c r="I102" i="77"/>
  <c r="I107" i="77"/>
  <c r="I115" i="77"/>
  <c r="G82" i="77"/>
  <c r="G15" i="77"/>
  <c r="I15" i="77" s="1"/>
  <c r="I93" i="77"/>
  <c r="G11" i="77"/>
  <c r="J89" i="77"/>
  <c r="J107" i="77"/>
  <c r="I125" i="77"/>
  <c r="H11" i="77"/>
  <c r="H83" i="77" s="1"/>
  <c r="H82" i="77"/>
  <c r="G28" i="77"/>
  <c r="I27" i="77"/>
  <c r="I31" i="77"/>
  <c r="G32" i="77"/>
  <c r="J32" i="77" s="1"/>
  <c r="I19" i="77"/>
  <c r="I10" i="77"/>
  <c r="G23" i="77"/>
  <c r="G16" i="77"/>
  <c r="I30" i="77"/>
  <c r="I28" i="77" l="1"/>
  <c r="I32" i="77"/>
  <c r="J28" i="77"/>
  <c r="I16" i="77"/>
  <c r="I82" i="77"/>
  <c r="J82" i="77"/>
  <c r="J16" i="77"/>
  <c r="I20" i="77"/>
  <c r="G83" i="77"/>
  <c r="I83" i="77" s="1"/>
  <c r="G12" i="77"/>
  <c r="I11" i="77"/>
  <c r="H12" i="77"/>
  <c r="I23" i="77"/>
  <c r="I24" i="77" s="1"/>
  <c r="G24" i="77"/>
  <c r="J24" i="77" s="1"/>
  <c r="H84" i="77"/>
  <c r="H128" i="77" s="1"/>
  <c r="H129" i="77" s="1"/>
  <c r="H130" i="77" s="1"/>
  <c r="J83" i="77" l="1"/>
  <c r="I12" i="77"/>
  <c r="J12" i="77"/>
  <c r="G84" i="77"/>
  <c r="I84" i="77" s="1"/>
  <c r="J128" i="77" s="1"/>
  <c r="J129" i="77" s="1"/>
  <c r="J84" i="77"/>
  <c r="I127" i="77" l="1"/>
  <c r="G128" i="77" l="1"/>
  <c r="I128" i="77" s="1"/>
  <c r="G129" i="77" l="1"/>
  <c r="G130" i="77" s="1"/>
  <c r="I130" i="77" s="1"/>
  <c r="I129" i="77" l="1"/>
  <c r="J130" i="77" s="1"/>
</calcChain>
</file>

<file path=xl/sharedStrings.xml><?xml version="1.0" encoding="utf-8"?>
<sst xmlns="http://schemas.openxmlformats.org/spreadsheetml/2006/main" count="250" uniqueCount="123">
  <si>
    <t>TOTALS</t>
  </si>
  <si>
    <t>Personnel</t>
  </si>
  <si>
    <t>Role</t>
  </si>
  <si>
    <t>Year 1</t>
  </si>
  <si>
    <t>Year 2</t>
  </si>
  <si>
    <t>Name</t>
  </si>
  <si>
    <t>Salary</t>
  </si>
  <si>
    <t>Fringe</t>
  </si>
  <si>
    <t>Total FTE</t>
  </si>
  <si>
    <t>Total</t>
  </si>
  <si>
    <t>Equipment</t>
  </si>
  <si>
    <t>Base for Indirect Calculation</t>
  </si>
  <si>
    <t>Sub Equipment</t>
  </si>
  <si>
    <t>PI</t>
  </si>
  <si>
    <t>Total Sal</t>
  </si>
  <si>
    <t xml:space="preserve"> </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</si>
  <si>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</si>
  <si>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</si>
  <si>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</si>
  <si>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</si>
  <si>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</si>
  <si>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</si>
  <si>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</si>
  <si>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</si>
  <si>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</si>
  <si>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</si>
  <si>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</si>
  <si>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</si>
  <si>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</si>
  <si>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</si>
  <si>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</si>
  <si>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</si>
  <si>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ITEMS TO BUDGET ON GRANT PROPOSALS</t>
  </si>
  <si>
    <t>PERSONNEL</t>
  </si>
  <si>
    <t>SUPPLIES</t>
  </si>
  <si>
    <t>OTHER DIRECT COSTS</t>
  </si>
  <si>
    <t>Printing &amp; Reproduction</t>
  </si>
  <si>
    <t>According to grant needs</t>
  </si>
  <si>
    <t>If a grad assistant is being budgeted, tuition will also be budgeted</t>
  </si>
  <si>
    <t>office supplies, general computer software, computer supplies, subscriptions, and membership dues.</t>
  </si>
  <si>
    <t>NOTES: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</si>
  <si>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</si>
  <si>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</si>
  <si>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</si>
  <si>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</si>
  <si>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</si>
  <si>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</si>
  <si>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</si>
  <si>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</si>
  <si>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</si>
  <si>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</si>
  <si>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</si>
  <si>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Programmer Effort</t>
  </si>
  <si>
    <t>FRINGE and TUITION RATES</t>
  </si>
  <si>
    <t>effort by a 3% variance without a justification or agency approval (should that be required).</t>
  </si>
  <si>
    <t>Fee Rate</t>
  </si>
  <si>
    <t>Housestaff</t>
  </si>
  <si>
    <t>Post Doc Associates/Graduate Assistants</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</si>
  <si>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</si>
  <si>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</si>
  <si>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</si>
  <si>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</si>
  <si>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</si>
  <si>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</si>
  <si>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</si>
  <si>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</si>
  <si>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</si>
  <si>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</si>
  <si>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</si>
  <si>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</si>
  <si>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</si>
  <si>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</si>
  <si>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</si>
  <si>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</si>
  <si>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</si>
  <si>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&lt; 25k</t>
  </si>
  <si>
    <t>&gt; 25k</t>
  </si>
  <si>
    <t>Indirect Cost (52.5%)</t>
  </si>
  <si>
    <t>This must be inflated by 5% each year for a multiple year budget</t>
  </si>
  <si>
    <t>Workstation Support Costs</t>
  </si>
  <si>
    <t>Calculated by multiplying the % effort by the personnel within our department computer needs listed below:</t>
  </si>
  <si>
    <r>
      <t>Unless otherwise stated in the guidelines, salaries are inflated 3</t>
    </r>
    <r>
      <rPr>
        <b/>
        <sz val="12"/>
        <rFont val="Arial"/>
        <family val="2"/>
      </rPr>
      <t>%</t>
    </r>
    <r>
      <rPr>
        <sz val="12"/>
        <rFont val="Arial"/>
        <family val="2"/>
      </rPr>
      <t xml:space="preserve"> each year to account for raises</t>
    </r>
  </si>
  <si>
    <t xml:space="preserve">sources. </t>
  </si>
  <si>
    <t>Workstation Support (See Budget Info Tab)</t>
  </si>
  <si>
    <t>Actual</t>
  </si>
  <si>
    <t>Total Salary</t>
  </si>
  <si>
    <t>Cap</t>
  </si>
  <si>
    <t>Direct Charge Salary</t>
  </si>
  <si>
    <t>OTC Salary</t>
  </si>
  <si>
    <t>NIH Committed Effort</t>
  </si>
  <si>
    <t>Difference</t>
  </si>
  <si>
    <t>Over the Cap %</t>
  </si>
  <si>
    <t>Direct % to Grant</t>
  </si>
  <si>
    <t>Additional information on budgeting can be found on the DSP website at:</t>
  </si>
  <si>
    <t>https://research.ufl.edu/dsp/proposals/budgeting.html</t>
  </si>
  <si>
    <t>Current PCORI salary cap is $200,000 but entire salary must be budgeted per COM guidelines</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</si>
  <si>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</si>
  <si>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xml:space="preserve">Contact Deepa Ranka to determine programmer name and FTE required </t>
  </si>
  <si>
    <t>Laptop - $720/yr ($180/quarter)</t>
  </si>
  <si>
    <t>Desktop - $480/yr ($120/quarter)</t>
  </si>
  <si>
    <t>Example: Each HOBI/ICHP employee listed on the budget times workstation support rate</t>
  </si>
  <si>
    <t>- FTE for personnel should be as accurate as possible.  New Faculty Assignment reporting and Effort Reporting guidelines restrict the ability to adjust</t>
  </si>
  <si>
    <t>- If your proposal will have an IRB associated with it, be sure the title of the proposal will be the same as the IRB submission, if awarded. DSP will not issue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</si>
  <si>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</si>
  <si>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</si>
  <si>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Departmental Use Only</t>
  </si>
  <si>
    <t>(Name)</t>
  </si>
  <si>
    <t>FY21-22 Fringe</t>
  </si>
  <si>
    <t>Pooled Fringe Rates: Effective July 1, 2021</t>
  </si>
  <si>
    <t>Publications</t>
  </si>
  <si>
    <t>Sub Publications</t>
  </si>
  <si>
    <t>FY22-23 Fringe</t>
  </si>
  <si>
    <t>Current NIH salary cap is $203,700 but entire salary must be budgeted per COM guidelines</t>
  </si>
  <si>
    <t>OneFlorida+ Clinical Research Network</t>
  </si>
  <si>
    <t>Contact the Program Director via email at OneFloridaOperations@health.ufl.edu for information and pricing</t>
  </si>
  <si>
    <t>Clinical or Interventional Needs</t>
  </si>
  <si>
    <t>Contact Brittney Roth Manning to discuss coordinator support, current clinical and interventional budgeting, or consultation on implentation</t>
  </si>
  <si>
    <t>Regulatory and IRB Support</t>
  </si>
  <si>
    <t>2022-2023 Tuition Rate</t>
  </si>
  <si>
    <t>$935/credit hour</t>
  </si>
  <si>
    <t>For .25 to .74 FTE (9 hrs Fall, 9 hrs Spring, 6 hrs Summer) = $15,769</t>
  </si>
  <si>
    <t>$175.39/credit hour</t>
  </si>
  <si>
    <t>Base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</si>
</sst>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0"/>
  </numFmts>
  <fonts count="17"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b/>
      <sz val="16"/>
      <name val="Arial"/>
      <family val="2"/>
    </font>
    <font>
      <sz val="14"/>
      <name val="Arial"/>
      <family val="2"/>
    </font>
    <font>
      <u/>
      <sz val="10"/>
      <color theme="10"/>
      <name val="Arial"/>
      <family val="2"/>
    </font>
  </fonts>
  <fills count="11">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s>
  <borders count="28">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58">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0" fontId="2" fillId="0" borderId="1" xfId="0"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2" fillId="0" borderId="10" xfId="0" applyNumberFormat="1" applyFont="1" applyFill="1" applyBorder="1"/>
    <xf numFmtId="165" fontId="2" fillId="0" borderId="11" xfId="0" applyNumberFormat="1" applyFont="1" applyFill="1" applyBorder="1"/>
    <xf numFmtId="165" fontId="2" fillId="0" borderId="12" xfId="0" applyNumberFormat="1" applyFont="1" applyFill="1" applyBorder="1"/>
    <xf numFmtId="165" fontId="7" fillId="0" borderId="10" xfId="2" applyNumberFormat="1" applyFont="1" applyFill="1" applyBorder="1"/>
    <xf numFmtId="165" fontId="7" fillId="0" borderId="11" xfId="2" applyNumberFormat="1" applyFont="1" applyFill="1" applyBorder="1"/>
    <xf numFmtId="165" fontId="2" fillId="0" borderId="12" xfId="2" applyNumberFormat="1" applyFont="1" applyFill="1" applyBorder="1"/>
    <xf numFmtId="165" fontId="2" fillId="0" borderId="15" xfId="2" applyNumberFormat="1" applyFont="1" applyFill="1" applyBorder="1"/>
    <xf numFmtId="165" fontId="2" fillId="0" borderId="13"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165" fontId="2" fillId="0" borderId="8" xfId="2" applyNumberFormat="1" applyFont="1" applyFill="1" applyBorder="1" applyAlignment="1">
      <alignment horizontal="center" vertical="top"/>
    </xf>
    <xf numFmtId="0" fontId="7" fillId="0" borderId="5" xfId="0" applyFont="1" applyFill="1" applyBorder="1"/>
    <xf numFmtId="165" fontId="2" fillId="0" borderId="16" xfId="2" applyNumberFormat="1" applyFont="1" applyFill="1" applyBorder="1" applyAlignment="1">
      <alignment horizontal="right"/>
    </xf>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10"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3" xfId="0" applyNumberFormat="1" applyFont="1" applyFill="1" applyBorder="1"/>
    <xf numFmtId="165" fontId="7" fillId="0" borderId="5" xfId="2" applyNumberFormat="1" applyFont="1" applyFill="1" applyBorder="1"/>
    <xf numFmtId="165" fontId="7" fillId="0" borderId="14"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3" xfId="2" applyNumberFormat="1" applyFont="1" applyFill="1" applyBorder="1"/>
    <xf numFmtId="0" fontId="7" fillId="0" borderId="14"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10"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7"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1" xfId="2" applyNumberFormat="1" applyFont="1" applyFill="1" applyBorder="1"/>
    <xf numFmtId="0" fontId="1" fillId="0" borderId="0" xfId="0" applyFont="1" applyFill="1"/>
    <xf numFmtId="0" fontId="10" fillId="0" borderId="0" xfId="0" applyFont="1" applyFill="1" applyBorder="1"/>
    <xf numFmtId="165" fontId="2" fillId="0" borderId="18" xfId="2" applyNumberFormat="1" applyFont="1" applyFill="1" applyBorder="1" applyAlignment="1">
      <alignment horizontal="center" vertical="top"/>
    </xf>
    <xf numFmtId="0" fontId="1" fillId="0" borderId="0" xfId="0" applyFont="1"/>
    <xf numFmtId="0" fontId="1" fillId="4" borderId="4" xfId="0" applyFont="1" applyFill="1" applyBorder="1" applyAlignment="1">
      <alignment horizontal="center"/>
    </xf>
    <xf numFmtId="0" fontId="1" fillId="4" borderId="6" xfId="0" applyFont="1" applyFill="1" applyBorder="1" applyAlignment="1">
      <alignment horizontal="center"/>
    </xf>
    <xf numFmtId="165" fontId="1" fillId="0" borderId="6" xfId="2" applyNumberFormat="1" applyFont="1" applyFill="1" applyBorder="1" applyAlignment="1">
      <alignment horizontal="center"/>
    </xf>
    <xf numFmtId="165" fontId="1" fillId="6" borderId="6" xfId="2" applyNumberFormat="1" applyFont="1" applyFill="1" applyBorder="1" applyAlignment="1">
      <alignment horizontal="center"/>
    </xf>
    <xf numFmtId="165" fontId="1" fillId="7" borderId="6" xfId="2" applyNumberFormat="1" applyFont="1" applyFill="1" applyBorder="1" applyAlignment="1">
      <alignment horizontal="center"/>
    </xf>
    <xf numFmtId="165" fontId="1" fillId="0" borderId="7" xfId="2" applyNumberFormat="1" applyFont="1" applyFill="1" applyBorder="1" applyAlignment="1">
      <alignment horizontal="center"/>
    </xf>
    <xf numFmtId="10" fontId="4" fillId="0" borderId="0" xfId="0" applyNumberFormat="1" applyFont="1" applyFill="1"/>
    <xf numFmtId="0" fontId="15" fillId="0" borderId="0" xfId="0" applyFont="1"/>
    <xf numFmtId="0" fontId="4" fillId="10" borderId="0" xfId="0" applyFont="1" applyFill="1" applyAlignment="1">
      <alignment horizontal="left"/>
    </xf>
    <xf numFmtId="0" fontId="6" fillId="1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0" fontId="0" fillId="0" borderId="0" xfId="0" quotePrefix="1"/>
    <xf numFmtId="0" fontId="1" fillId="0" borderId="19" xfId="0" applyFont="1" applyFill="1" applyBorder="1" applyAlignment="1">
      <alignment horizontal="left"/>
    </xf>
    <xf numFmtId="0" fontId="1" fillId="0" borderId="23" xfId="0" applyFont="1" applyFill="1" applyBorder="1" applyAlignment="1">
      <alignment horizontal="left"/>
    </xf>
    <xf numFmtId="44" fontId="1" fillId="0" borderId="6" xfId="2" applyNumberFormat="1" applyFont="1" applyFill="1" applyBorder="1" applyAlignment="1">
      <alignment horizontal="center"/>
    </xf>
    <xf numFmtId="167" fontId="1" fillId="0" borderId="0" xfId="3" applyNumberFormat="1" applyFont="1" applyFill="1" applyBorder="1" applyAlignment="1">
      <alignment horizontal="center" vertical="center"/>
    </xf>
    <xf numFmtId="167" fontId="1" fillId="0" borderId="21" xfId="3"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21" xfId="0" applyNumberFormat="1" applyFont="1" applyFill="1" applyBorder="1" applyAlignment="1">
      <alignment horizontal="center" vertical="center"/>
    </xf>
    <xf numFmtId="167" fontId="1" fillId="0" borderId="1" xfId="2" applyNumberFormat="1" applyFont="1" applyFill="1" applyBorder="1" applyAlignment="1">
      <alignment horizontal="center" vertical="center"/>
    </xf>
    <xf numFmtId="167" fontId="1" fillId="0" borderId="22" xfId="2" applyNumberFormat="1" applyFont="1" applyFill="1" applyBorder="1" applyAlignment="1">
      <alignment horizontal="center" vertical="center"/>
    </xf>
    <xf numFmtId="10" fontId="1" fillId="0" borderId="0" xfId="3" applyNumberFormat="1" applyFont="1" applyFill="1" applyAlignment="1">
      <alignment horizontal="right"/>
    </xf>
    <xf numFmtId="165" fontId="1" fillId="5" borderId="6" xfId="2" applyNumberFormat="1" applyFont="1" applyFill="1" applyBorder="1" applyAlignment="1">
      <alignment horizontal="center"/>
    </xf>
    <xf numFmtId="165" fontId="1" fillId="0" borderId="0" xfId="2" applyNumberFormat="1" applyFont="1" applyFill="1" applyBorder="1" applyAlignment="1">
      <alignment horizontal="center" vertical="center"/>
    </xf>
    <xf numFmtId="165" fontId="1" fillId="0" borderId="21" xfId="2" applyNumberFormat="1" applyFont="1" applyFill="1" applyBorder="1" applyAlignment="1">
      <alignment horizontal="center" vertical="center"/>
    </xf>
    <xf numFmtId="165" fontId="1" fillId="0" borderId="0" xfId="2" applyNumberFormat="1" applyFont="1" applyFill="1" applyBorder="1" applyAlignment="1">
      <alignment horizontal="center"/>
    </xf>
    <xf numFmtId="165" fontId="1" fillId="0" borderId="21" xfId="2" applyNumberFormat="1" applyFont="1" applyFill="1" applyBorder="1" applyAlignment="1">
      <alignment horizontal="center"/>
    </xf>
    <xf numFmtId="165" fontId="1" fillId="7" borderId="0" xfId="2" applyNumberFormat="1" applyFont="1" applyFill="1" applyBorder="1" applyAlignment="1">
      <alignment horizontal="center"/>
    </xf>
    <xf numFmtId="165" fontId="1" fillId="7" borderId="21" xfId="2" applyNumberFormat="1" applyFont="1" applyFill="1" applyBorder="1" applyAlignment="1">
      <alignment horizontal="center"/>
    </xf>
    <xf numFmtId="165" fontId="1" fillId="8" borderId="6" xfId="2" applyNumberFormat="1" applyFont="1" applyFill="1" applyBorder="1" applyAlignment="1">
      <alignment horizontal="center"/>
    </xf>
    <xf numFmtId="165" fontId="1" fillId="8" borderId="0" xfId="2" applyNumberFormat="1" applyFont="1" applyFill="1" applyBorder="1" applyAlignment="1">
      <alignment horizontal="center"/>
    </xf>
    <xf numFmtId="165" fontId="1" fillId="8" borderId="21" xfId="2" applyNumberFormat="1" applyFont="1" applyFill="1" applyBorder="1" applyAlignment="1">
      <alignment horizontal="center"/>
    </xf>
    <xf numFmtId="165" fontId="2" fillId="0" borderId="9" xfId="0" applyNumberFormat="1" applyFont="1" applyFill="1" applyBorder="1"/>
    <xf numFmtId="165" fontId="2" fillId="0" borderId="25" xfId="0" applyNumberFormat="1" applyFont="1" applyFill="1" applyBorder="1"/>
    <xf numFmtId="0" fontId="1" fillId="4" borderId="5" xfId="0" applyFont="1" applyFill="1" applyBorder="1" applyAlignment="1">
      <alignment horizontal="center"/>
    </xf>
    <xf numFmtId="0" fontId="1" fillId="4" borderId="20" xfId="0" applyFont="1" applyFill="1" applyBorder="1" applyAlignment="1">
      <alignment horizontal="center"/>
    </xf>
    <xf numFmtId="0" fontId="2" fillId="4" borderId="0" xfId="0" applyFont="1" applyFill="1" applyBorder="1" applyAlignment="1">
      <alignment horizontal="center"/>
    </xf>
    <xf numFmtId="0" fontId="2" fillId="4" borderId="21" xfId="0" applyFont="1" applyFill="1" applyBorder="1" applyAlignment="1">
      <alignment horizontal="center"/>
    </xf>
    <xf numFmtId="165" fontId="1" fillId="6" borderId="0" xfId="0" applyNumberFormat="1" applyFont="1" applyFill="1" applyBorder="1" applyAlignment="1">
      <alignment horizontal="center"/>
    </xf>
    <xf numFmtId="165" fontId="1" fillId="6" borderId="21" xfId="0" applyNumberFormat="1" applyFont="1" applyFill="1" applyBorder="1" applyAlignment="1">
      <alignment horizontal="center"/>
    </xf>
    <xf numFmtId="165" fontId="2" fillId="6" borderId="0" xfId="0" applyNumberFormat="1" applyFont="1" applyFill="1" applyBorder="1" applyAlignment="1">
      <alignment horizontal="center"/>
    </xf>
    <xf numFmtId="165" fontId="2" fillId="6" borderId="21" xfId="0" applyNumberFormat="1" applyFont="1" applyFill="1" applyBorder="1" applyAlignment="1">
      <alignment horizontal="center"/>
    </xf>
    <xf numFmtId="0" fontId="5" fillId="0" borderId="0" xfId="0" applyFont="1" applyFill="1"/>
    <xf numFmtId="10" fontId="5" fillId="0" borderId="0" xfId="0" applyNumberFormat="1" applyFont="1" applyFill="1"/>
    <xf numFmtId="3" fontId="2" fillId="0" borderId="0" xfId="0" applyNumberFormat="1" applyFont="1" applyFill="1" applyBorder="1" applyAlignment="1">
      <alignment horizontal="left"/>
    </xf>
    <xf numFmtId="165" fontId="2" fillId="0" borderId="0" xfId="2" applyNumberFormat="1" applyFont="1" applyFill="1" applyBorder="1"/>
    <xf numFmtId="165" fontId="2" fillId="0" borderId="13" xfId="2" applyNumberFormat="1" applyFont="1" applyFill="1" applyBorder="1"/>
    <xf numFmtId="0" fontId="1" fillId="0" borderId="5" xfId="0" applyFont="1" applyFill="1" applyBorder="1"/>
    <xf numFmtId="3" fontId="2" fillId="0" borderId="5" xfId="0" applyNumberFormat="1" applyFont="1" applyFill="1" applyBorder="1" applyAlignment="1">
      <alignment horizontal="left"/>
    </xf>
    <xf numFmtId="165" fontId="1" fillId="0" borderId="5" xfId="2" applyNumberFormat="1" applyFont="1" applyFill="1" applyBorder="1"/>
    <xf numFmtId="165" fontId="1" fillId="0" borderId="14" xfId="2" applyNumberFormat="1" applyFont="1" applyFill="1" applyBorder="1"/>
    <xf numFmtId="165" fontId="1" fillId="0" borderId="0" xfId="0" applyNumberFormat="1" applyFont="1" applyFill="1"/>
    <xf numFmtId="165" fontId="1" fillId="0" borderId="21" xfId="2" applyNumberFormat="1" applyFont="1" applyFill="1" applyBorder="1"/>
    <xf numFmtId="0" fontId="1" fillId="0" borderId="7" xfId="0" applyFont="1" applyFill="1" applyBorder="1"/>
    <xf numFmtId="0" fontId="1" fillId="0" borderId="1" xfId="0" applyFont="1" applyFill="1" applyBorder="1"/>
    <xf numFmtId="165" fontId="1" fillId="0" borderId="26" xfId="2" applyNumberFormat="1" applyFont="1" applyFill="1" applyBorder="1"/>
    <xf numFmtId="0" fontId="4" fillId="0" borderId="0" xfId="0" applyFont="1" applyAlignment="1">
      <alignment horizontal="left"/>
    </xf>
    <xf numFmtId="0" fontId="11" fillId="0" borderId="0" xfId="0" applyFont="1" applyAlignment="1">
      <alignment horizontal="left" vertical="top" wrapText="1"/>
    </xf>
    <xf numFmtId="0" fontId="6"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 fillId="9" borderId="19" xfId="0" applyFont="1" applyFill="1" applyBorder="1" applyAlignment="1">
      <alignment horizontal="center"/>
    </xf>
    <xf numFmtId="0" fontId="1" fillId="9" borderId="23" xfId="0" applyFont="1" applyFill="1" applyBorder="1" applyAlignment="1">
      <alignment horizontal="center"/>
    </xf>
    <xf numFmtId="0" fontId="1" fillId="9" borderId="24" xfId="0" applyFont="1" applyFill="1" applyBorder="1" applyAlignment="1">
      <alignment horizontal="center"/>
    </xf>
    <xf numFmtId="0" fontId="4" fillId="0" borderId="0" xfId="0" applyFont="1" applyAlignment="1">
      <alignment horizontal="left"/>
    </xf>
    <xf numFmtId="0" fontId="6" fillId="0" borderId="0" xfId="0" applyFont="1" applyAlignment="1">
      <alignment horizontal="left"/>
    </xf>
    <xf numFmtId="0" fontId="11" fillId="0" borderId="0" xfId="0" applyFont="1" applyFill="1" applyAlignment="1">
      <alignment horizontal="left"/>
    </xf>
    <xf numFmtId="0" fontId="3" fillId="0" borderId="0" xfId="0" applyFont="1" applyAlignment="1">
      <alignment horizontal="left"/>
    </xf>
    <xf numFmtId="0" fontId="4" fillId="0" borderId="0" xfId="0" quotePrefix="1" applyFont="1" applyAlignment="1">
      <alignment horizontal="left"/>
    </xf>
    <xf numFmtId="0" fontId="4" fillId="0" borderId="0" xfId="0" quotePrefix="1" applyFont="1" applyAlignment="1">
      <alignment horizontal="left" wrapText="1"/>
    </xf>
    <xf numFmtId="0" fontId="4" fillId="0" borderId="0" xfId="0" applyFont="1" applyAlignment="1">
      <alignment horizontal="left" wrapText="1"/>
    </xf>
    <xf numFmtId="0" fontId="6" fillId="3" borderId="0" xfId="0" applyFont="1" applyFill="1" applyAlignment="1">
      <alignment horizontal="left"/>
    </xf>
    <xf numFmtId="0" fontId="16" fillId="10" borderId="0" xfId="10" applyFill="1" applyAlignment="1">
      <alignment horizontal="left"/>
    </xf>
    <xf numFmtId="0" fontId="11" fillId="0" borderId="0" xfId="0" applyFont="1" applyAlignment="1">
      <alignment horizontal="left" vertical="top" wrapText="1"/>
    </xf>
    <xf numFmtId="0" fontId="11" fillId="0" borderId="0" xfId="0" applyFont="1" applyAlignment="1">
      <alignment horizontal="left"/>
    </xf>
    <xf numFmtId="10" fontId="11" fillId="0" borderId="0" xfId="0" applyNumberFormat="1" applyFont="1" applyFill="1" applyAlignment="1">
      <alignment horizontal="left"/>
    </xf>
    <xf numFmtId="0" fontId="14" fillId="0" borderId="0" xfId="0" applyFont="1" applyAlignment="1">
      <alignment horizontal="center"/>
    </xf>
    <xf numFmtId="3" fontId="1" fillId="0" borderId="27" xfId="0" applyNumberFormat="1" applyFont="1" applyFill="1" applyBorder="1" applyAlignment="1">
      <alignment horizontal="center"/>
    </xf>
    <xf numFmtId="0" fontId="7" fillId="0" borderId="8" xfId="0" applyFont="1" applyFill="1" applyBorder="1"/>
  </cellXfs>
  <cellStyles count="11">
    <cellStyle name="Comma" xfId="1" builtinId="3"/>
    <cellStyle name="Currency" xfId="2" builtinId="4"/>
    <cellStyle name="Hyperlink" xfId="10" builtinId="8"/>
    <cellStyle name="Normal" xfId="0" builtinId="0"/>
    <cellStyle name="Percent" xfId="3" builtinId="5"/>
    <cellStyle name="PSChar" xfId="4" xr:uid="{00000000-0005-0000-0000-000005000000}"/>
    <cellStyle name="PSDate" xfId="5" xr:uid="{00000000-0005-0000-0000-000006000000}"/>
    <cellStyle name="PSDec" xfId="6" xr:uid="{00000000-0005-0000-0000-000007000000}"/>
    <cellStyle name="PSHeading" xfId="7" xr:uid="{00000000-0005-0000-0000-000008000000}"/>
    <cellStyle name="PSInt" xfId="8" xr:uid="{00000000-0005-0000-0000-000009000000}"/>
    <cellStyle name="PSSpacer" xfId="9"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Template-1%20Year%20OTC%20FY%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INFO"/>
    </sheetNames>
    <sheetDataSet>
      <sheetData sheetId="0">
        <row r="2">
          <cell r="K2">
            <v>0.31</v>
          </cell>
        </row>
        <row r="3">
          <cell r="K3">
            <v>0.19600000000000001</v>
          </cell>
        </row>
        <row r="4">
          <cell r="K4">
            <v>0.41599999999999998</v>
          </cell>
        </row>
        <row r="5">
          <cell r="K5">
            <v>0.54800000000000004</v>
          </cell>
        </row>
        <row r="6">
          <cell r="K6">
            <v>0.218</v>
          </cell>
        </row>
        <row r="7">
          <cell r="K7">
            <v>0.124</v>
          </cell>
        </row>
        <row r="8">
          <cell r="K8">
            <v>1.2999999999999999E-2</v>
          </cell>
        </row>
        <row r="9">
          <cell r="K9">
            <v>7.1999999999999995E-2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134"/>
  <sheetViews>
    <sheetView tabSelected="1" zoomScaleNormal="100" zoomScaleSheetLayoutView="85" workbookViewId="0"/>
  </sheetViews>
  <sheetFormatPr defaultColWidth="9.1796875" defaultRowHeight="12.5" x14ac:dyDescent="0.25"/>
  <cols>
    <col min="1" max="1" width="17.453125" style="22" customWidth="1"/>
    <col min="2" max="2" width="16.26953125" style="22" customWidth="1"/>
    <col min="3" max="4" width="9.54296875" style="22" customWidth="1"/>
    <col min="5" max="5" width="11.7265625" style="22" customWidth="1"/>
    <col min="6" max="6" width="9.1796875" style="22"/>
    <col min="7" max="7" width="10.1796875" style="22" customWidth="1"/>
    <col min="8" max="8" width="10" style="22" customWidth="1"/>
    <col min="9" max="9" width="11.54296875" style="22" bestFit="1" customWidth="1"/>
    <col min="10" max="10" width="12" style="22" customWidth="1"/>
    <col min="11" max="11" width="9.1796875" style="22"/>
    <col min="12" max="12" width="22.26953125" style="22" customWidth="1"/>
    <col min="13" max="14" width="12" style="22" bestFit="1" customWidth="1"/>
    <col min="15" max="16384" width="9.1796875" style="22"/>
  </cols>
  <sheetData>
    <row r="1" spans="1:15" ht="13" x14ac:dyDescent="0.3">
      <c r="A1" s="1" t="s">
        <v>51</v>
      </c>
      <c r="L1" s="121" t="s">
        <v>58</v>
      </c>
      <c r="M1" s="121" t="s">
        <v>111</v>
      </c>
      <c r="N1" s="121" t="s">
        <v>107</v>
      </c>
      <c r="O1" s="121" t="s">
        <v>59</v>
      </c>
    </row>
    <row r="2" spans="1:15" ht="13" x14ac:dyDescent="0.3">
      <c r="A2" s="1" t="s">
        <v>16</v>
      </c>
      <c r="B2" s="66"/>
      <c r="L2" s="121" t="s">
        <v>60</v>
      </c>
      <c r="M2" s="122">
        <v>0.31</v>
      </c>
      <c r="N2" s="122">
        <v>0.31</v>
      </c>
      <c r="O2" s="121" t="s">
        <v>61</v>
      </c>
    </row>
    <row r="3" spans="1:15" ht="13" x14ac:dyDescent="0.3">
      <c r="A3" s="1" t="s">
        <v>17</v>
      </c>
      <c r="B3" s="66"/>
      <c r="L3" s="121" t="s">
        <v>62</v>
      </c>
      <c r="M3" s="122">
        <v>0.19600000000000001</v>
      </c>
      <c r="N3" s="122">
        <v>0.183</v>
      </c>
      <c r="O3" s="121" t="s">
        <v>63</v>
      </c>
    </row>
    <row r="4" spans="1:15" ht="13" x14ac:dyDescent="0.3">
      <c r="A4" s="1" t="s">
        <v>19</v>
      </c>
      <c r="B4" s="66"/>
      <c r="L4" s="121" t="s">
        <v>43</v>
      </c>
      <c r="M4" s="122">
        <v>0.41599999999999998</v>
      </c>
      <c r="N4" s="122">
        <v>0.40699999999999997</v>
      </c>
      <c r="O4" s="121" t="s">
        <v>64</v>
      </c>
    </row>
    <row r="5" spans="1:15" ht="13" x14ac:dyDescent="0.3">
      <c r="A5" s="1" t="s">
        <v>18</v>
      </c>
      <c r="B5" s="72"/>
      <c r="L5" s="121" t="s">
        <v>65</v>
      </c>
      <c r="M5" s="122">
        <v>0.54800000000000004</v>
      </c>
      <c r="N5" s="122">
        <v>0.54600000000000004</v>
      </c>
      <c r="O5" s="121" t="s">
        <v>66</v>
      </c>
    </row>
    <row r="6" spans="1:15" ht="13.5" thickBot="1" x14ac:dyDescent="0.35">
      <c r="B6" s="23"/>
      <c r="C6" s="59" t="s">
        <v>15</v>
      </c>
      <c r="D6" s="59"/>
      <c r="E6" s="24"/>
      <c r="F6" s="24"/>
      <c r="G6" s="59" t="s">
        <v>15</v>
      </c>
      <c r="H6" s="59" t="s">
        <v>15</v>
      </c>
      <c r="I6" s="25"/>
      <c r="J6" s="25"/>
      <c r="L6" s="121" t="s">
        <v>67</v>
      </c>
      <c r="M6" s="122">
        <v>0.218</v>
      </c>
      <c r="N6" s="122">
        <v>0.224</v>
      </c>
      <c r="O6" s="121" t="s">
        <v>68</v>
      </c>
    </row>
    <row r="7" spans="1:15" ht="13" x14ac:dyDescent="0.3">
      <c r="A7" s="26" t="s">
        <v>1</v>
      </c>
      <c r="B7" s="27"/>
      <c r="C7" s="74" t="s">
        <v>3</v>
      </c>
      <c r="D7" s="28" t="s">
        <v>4</v>
      </c>
      <c r="E7" s="156" t="s">
        <v>122</v>
      </c>
      <c r="F7" s="157"/>
      <c r="G7" s="74" t="s">
        <v>3</v>
      </c>
      <c r="H7" s="28" t="s">
        <v>4</v>
      </c>
      <c r="I7" s="30" t="s">
        <v>0</v>
      </c>
      <c r="J7" s="31"/>
      <c r="L7" s="121" t="s">
        <v>69</v>
      </c>
      <c r="M7" s="122">
        <v>0.124</v>
      </c>
      <c r="N7" s="122">
        <v>0.109</v>
      </c>
      <c r="O7" s="121" t="s">
        <v>70</v>
      </c>
    </row>
    <row r="8" spans="1:15" ht="13" x14ac:dyDescent="0.3">
      <c r="A8" s="32" t="s">
        <v>5</v>
      </c>
      <c r="B8" s="73" t="s">
        <v>2</v>
      </c>
      <c r="C8" s="33"/>
      <c r="D8" s="33"/>
      <c r="E8" s="34"/>
      <c r="F8" s="6"/>
      <c r="G8" s="35"/>
      <c r="H8" s="35"/>
      <c r="I8" s="16"/>
      <c r="J8" s="36"/>
      <c r="L8" s="121" t="s">
        <v>71</v>
      </c>
      <c r="M8" s="122">
        <v>1.2999999999999999E-2</v>
      </c>
      <c r="N8" s="122">
        <v>1.2E-2</v>
      </c>
      <c r="O8" s="121" t="s">
        <v>72</v>
      </c>
    </row>
    <row r="9" spans="1:15" ht="13" x14ac:dyDescent="0.3">
      <c r="A9" s="32"/>
      <c r="B9" s="73"/>
      <c r="C9" s="33"/>
      <c r="D9" s="33"/>
      <c r="E9" s="34"/>
      <c r="F9" s="6"/>
      <c r="G9" s="35"/>
      <c r="H9" s="35"/>
      <c r="I9" s="16"/>
      <c r="J9" s="36"/>
      <c r="L9" s="121" t="s">
        <v>73</v>
      </c>
      <c r="M9" s="122">
        <v>7.1999999999999995E-2</v>
      </c>
      <c r="N9" s="122">
        <v>7.4999999999999997E-2</v>
      </c>
      <c r="O9" s="121" t="s">
        <v>74</v>
      </c>
    </row>
    <row r="10" spans="1:15" x14ac:dyDescent="0.25">
      <c r="A10" s="5" t="s">
        <v>5</v>
      </c>
      <c r="B10" s="6" t="s">
        <v>13</v>
      </c>
      <c r="C10" s="40">
        <v>0</v>
      </c>
      <c r="D10" s="40">
        <v>0</v>
      </c>
      <c r="E10" s="63">
        <v>0</v>
      </c>
      <c r="F10" s="60" t="s">
        <v>6</v>
      </c>
      <c r="G10" s="61">
        <f>ROUND(C10*$E10*1.03,0)</f>
        <v>0</v>
      </c>
      <c r="H10" s="61">
        <f>ROUND(D10*$E10*1.03^2,0)</f>
        <v>0</v>
      </c>
      <c r="I10" s="62">
        <f>SUM(G10:H10)</f>
        <v>0</v>
      </c>
      <c r="J10" s="37"/>
    </row>
    <row r="11" spans="1:15" ht="13" thickBot="1" x14ac:dyDescent="0.3">
      <c r="A11" s="5"/>
      <c r="B11" s="38"/>
      <c r="C11" s="39">
        <f>C10*12</f>
        <v>0</v>
      </c>
      <c r="D11" s="39">
        <f>D10*12</f>
        <v>0</v>
      </c>
      <c r="E11" s="65" t="s">
        <v>49</v>
      </c>
      <c r="F11" s="6" t="s">
        <v>7</v>
      </c>
      <c r="G11" s="3">
        <f>ROUND(G10*$E12,0)</f>
        <v>0</v>
      </c>
      <c r="H11" s="3">
        <f>ROUND(H10*$E12,0)</f>
        <v>0</v>
      </c>
      <c r="I11" s="16">
        <f>SUM(G11:H11)</f>
        <v>0</v>
      </c>
      <c r="J11" s="3"/>
    </row>
    <row r="12" spans="1:15" ht="13" thickBot="1" x14ac:dyDescent="0.3">
      <c r="A12" s="5"/>
      <c r="B12" s="6"/>
      <c r="C12" s="40"/>
      <c r="D12" s="40"/>
      <c r="E12" s="64">
        <v>0</v>
      </c>
      <c r="F12" s="6" t="s">
        <v>14</v>
      </c>
      <c r="G12" s="3">
        <f t="shared" ref="G12:H12" si="0">SUM(G10:G11)</f>
        <v>0</v>
      </c>
      <c r="H12" s="3">
        <f t="shared" si="0"/>
        <v>0</v>
      </c>
      <c r="I12" s="16">
        <f>SUM(I10:I11)</f>
        <v>0</v>
      </c>
      <c r="J12" s="3">
        <f>SUM(G12:H12)</f>
        <v>0</v>
      </c>
      <c r="L12" s="140" t="s">
        <v>105</v>
      </c>
      <c r="M12" s="141"/>
      <c r="N12" s="142"/>
    </row>
    <row r="13" spans="1:15" ht="13" thickBot="1" x14ac:dyDescent="0.3">
      <c r="A13" s="5"/>
      <c r="B13" s="6"/>
      <c r="C13" s="6"/>
      <c r="D13" s="6"/>
      <c r="E13" s="6"/>
      <c r="F13" s="6"/>
      <c r="G13" s="6"/>
      <c r="H13" s="6"/>
      <c r="I13" s="41"/>
      <c r="L13" s="91" t="s">
        <v>106</v>
      </c>
      <c r="M13" s="92"/>
      <c r="N13" s="92"/>
    </row>
    <row r="14" spans="1:15" x14ac:dyDescent="0.25">
      <c r="A14" s="5" t="s">
        <v>5</v>
      </c>
      <c r="B14" s="6" t="s">
        <v>13</v>
      </c>
      <c r="C14" s="40">
        <v>0</v>
      </c>
      <c r="D14" s="40">
        <v>0</v>
      </c>
      <c r="E14" s="63">
        <v>0</v>
      </c>
      <c r="F14" s="60" t="s">
        <v>6</v>
      </c>
      <c r="G14" s="61">
        <f>ROUND(C14*$E14*1.03,0)</f>
        <v>0</v>
      </c>
      <c r="H14" s="61">
        <f>ROUND(D14*$E14*1.03^2,0)</f>
        <v>0</v>
      </c>
      <c r="I14" s="62">
        <f>SUM(G14:H14)</f>
        <v>0</v>
      </c>
      <c r="J14" s="37"/>
      <c r="L14" s="76" t="s">
        <v>84</v>
      </c>
      <c r="M14" s="113" t="s">
        <v>85</v>
      </c>
      <c r="N14" s="114" t="s">
        <v>85</v>
      </c>
    </row>
    <row r="15" spans="1:15" ht="13" x14ac:dyDescent="0.3">
      <c r="A15" s="5"/>
      <c r="B15" s="38"/>
      <c r="C15" s="39">
        <f>C14*12</f>
        <v>0</v>
      </c>
      <c r="D15" s="39">
        <f>D14*12</f>
        <v>0</v>
      </c>
      <c r="E15" s="65" t="s">
        <v>49</v>
      </c>
      <c r="F15" s="6" t="s">
        <v>7</v>
      </c>
      <c r="G15" s="3">
        <f>ROUND(G14*$E16,0)</f>
        <v>0</v>
      </c>
      <c r="H15" s="3">
        <f>ROUND(H14*$E16,0)</f>
        <v>0</v>
      </c>
      <c r="I15" s="16">
        <f>SUM(G15:H15)</f>
        <v>0</v>
      </c>
      <c r="J15" s="3"/>
      <c r="L15" s="77" t="s">
        <v>6</v>
      </c>
      <c r="M15" s="115" t="s">
        <v>3</v>
      </c>
      <c r="N15" s="116" t="s">
        <v>4</v>
      </c>
    </row>
    <row r="16" spans="1:15" x14ac:dyDescent="0.25">
      <c r="A16" s="5"/>
      <c r="B16" s="6"/>
      <c r="C16" s="40"/>
      <c r="D16" s="40"/>
      <c r="E16" s="64">
        <v>0</v>
      </c>
      <c r="F16" s="6" t="s">
        <v>14</v>
      </c>
      <c r="G16" s="3">
        <f t="shared" ref="G16:H16" si="1">SUM(G14:G15)</f>
        <v>0</v>
      </c>
      <c r="H16" s="3">
        <f t="shared" si="1"/>
        <v>0</v>
      </c>
      <c r="I16" s="16">
        <f>SUM(I14:I15)</f>
        <v>0</v>
      </c>
      <c r="J16" s="3">
        <f>SUM(G16:H16)</f>
        <v>0</v>
      </c>
      <c r="L16" s="101">
        <v>200000</v>
      </c>
      <c r="M16" s="102">
        <f>L16</f>
        <v>200000</v>
      </c>
      <c r="N16" s="103">
        <f>M16*1.03</f>
        <v>206000</v>
      </c>
    </row>
    <row r="17" spans="1:14" x14ac:dyDescent="0.25">
      <c r="A17" s="5"/>
      <c r="B17" s="6"/>
      <c r="C17" s="6"/>
      <c r="D17" s="6"/>
      <c r="E17" s="6"/>
      <c r="F17" s="6"/>
      <c r="G17" s="6"/>
      <c r="H17" s="6"/>
      <c r="I17" s="41"/>
      <c r="L17" s="78"/>
      <c r="M17" s="104"/>
      <c r="N17" s="105"/>
    </row>
    <row r="18" spans="1:14" x14ac:dyDescent="0.25">
      <c r="A18" s="5" t="s">
        <v>5</v>
      </c>
      <c r="B18" s="6" t="s">
        <v>13</v>
      </c>
      <c r="C18" s="40">
        <v>0</v>
      </c>
      <c r="D18" s="40">
        <v>0</v>
      </c>
      <c r="E18" s="63">
        <v>0</v>
      </c>
      <c r="F18" s="60" t="s">
        <v>6</v>
      </c>
      <c r="G18" s="61">
        <f>ROUND(C18*$E18*1.03,0)</f>
        <v>0</v>
      </c>
      <c r="H18" s="61">
        <f>ROUND(D18*$E18*1.03^2,0)</f>
        <v>0</v>
      </c>
      <c r="I18" s="62">
        <f>SUM(G18:H18)</f>
        <v>0</v>
      </c>
      <c r="J18" s="37"/>
      <c r="L18" s="79" t="s">
        <v>86</v>
      </c>
      <c r="M18" s="117" t="s">
        <v>85</v>
      </c>
      <c r="N18" s="118" t="s">
        <v>85</v>
      </c>
    </row>
    <row r="19" spans="1:14" ht="13" x14ac:dyDescent="0.3">
      <c r="A19" s="5"/>
      <c r="B19" s="38"/>
      <c r="C19" s="39">
        <f>C18*12</f>
        <v>0</v>
      </c>
      <c r="D19" s="39">
        <f>D18*12</f>
        <v>0</v>
      </c>
      <c r="E19" s="65" t="s">
        <v>49</v>
      </c>
      <c r="F19" s="6" t="s">
        <v>7</v>
      </c>
      <c r="G19" s="3">
        <f>ROUND(G18*$E20,0)</f>
        <v>0</v>
      </c>
      <c r="H19" s="3">
        <f>ROUND(H18*$E20,0)</f>
        <v>0</v>
      </c>
      <c r="I19" s="16">
        <f>SUM(G19:H19)</f>
        <v>0</v>
      </c>
      <c r="J19" s="3"/>
      <c r="L19" s="79" t="s">
        <v>6</v>
      </c>
      <c r="M19" s="119" t="s">
        <v>3</v>
      </c>
      <c r="N19" s="120" t="s">
        <v>4</v>
      </c>
    </row>
    <row r="20" spans="1:14" x14ac:dyDescent="0.25">
      <c r="A20" s="5"/>
      <c r="B20" s="6"/>
      <c r="C20" s="40"/>
      <c r="D20" s="40"/>
      <c r="E20" s="64">
        <v>0</v>
      </c>
      <c r="F20" s="6" t="s">
        <v>14</v>
      </c>
      <c r="G20" s="3">
        <f t="shared" ref="G20:H20" si="2">SUM(G18:G19)</f>
        <v>0</v>
      </c>
      <c r="H20" s="3">
        <f t="shared" si="2"/>
        <v>0</v>
      </c>
      <c r="I20" s="16">
        <f>SUM(I18:I19)</f>
        <v>0</v>
      </c>
      <c r="J20" s="3">
        <f>SUM(G20:H20)</f>
        <v>0</v>
      </c>
      <c r="L20" s="78">
        <v>203700</v>
      </c>
      <c r="M20" s="102">
        <f>SUM(L20:L20)</f>
        <v>203700</v>
      </c>
      <c r="N20" s="103">
        <f>M20*1.03</f>
        <v>209811</v>
      </c>
    </row>
    <row r="21" spans="1:14" x14ac:dyDescent="0.25">
      <c r="A21" s="5"/>
      <c r="B21" s="6"/>
      <c r="C21" s="6"/>
      <c r="D21" s="6"/>
      <c r="E21" s="6"/>
      <c r="F21" s="6"/>
      <c r="G21" s="6"/>
      <c r="H21" s="6"/>
      <c r="I21" s="41"/>
      <c r="L21" s="78"/>
      <c r="M21" s="104"/>
      <c r="N21" s="105"/>
    </row>
    <row r="22" spans="1:14" x14ac:dyDescent="0.25">
      <c r="A22" s="5" t="s">
        <v>5</v>
      </c>
      <c r="B22" s="6" t="s">
        <v>13</v>
      </c>
      <c r="C22" s="40">
        <v>0</v>
      </c>
      <c r="D22" s="40">
        <v>0</v>
      </c>
      <c r="E22" s="63">
        <v>0</v>
      </c>
      <c r="F22" s="60" t="s">
        <v>6</v>
      </c>
      <c r="G22" s="61">
        <f>ROUND(C22*$E22*1.03,0)</f>
        <v>0</v>
      </c>
      <c r="H22" s="61">
        <f>ROUND(D22*$E22*1.03^2,0)</f>
        <v>0</v>
      </c>
      <c r="I22" s="62">
        <f>SUM(G22:H22)</f>
        <v>0</v>
      </c>
      <c r="J22" s="37"/>
      <c r="L22" s="80" t="s">
        <v>87</v>
      </c>
      <c r="M22" s="106"/>
      <c r="N22" s="107"/>
    </row>
    <row r="23" spans="1:14" x14ac:dyDescent="0.25">
      <c r="A23" s="5"/>
      <c r="B23" s="38"/>
      <c r="C23" s="39">
        <f>C22*12</f>
        <v>0</v>
      </c>
      <c r="D23" s="39">
        <f>D22*12</f>
        <v>0</v>
      </c>
      <c r="E23" s="65" t="s">
        <v>49</v>
      </c>
      <c r="F23" s="6" t="s">
        <v>7</v>
      </c>
      <c r="G23" s="3">
        <f>ROUND(G22*$E24,0)</f>
        <v>0</v>
      </c>
      <c r="H23" s="3">
        <f>ROUND(H22*$E24,0)</f>
        <v>0</v>
      </c>
      <c r="I23" s="16">
        <f>SUM(G23:H23)</f>
        <v>0</v>
      </c>
      <c r="J23" s="3"/>
      <c r="L23" s="80">
        <f>L20*C10</f>
        <v>0</v>
      </c>
      <c r="M23" s="106">
        <f>SUM(L23:L23)</f>
        <v>0</v>
      </c>
      <c r="N23" s="107">
        <f>N20*D10</f>
        <v>0</v>
      </c>
    </row>
    <row r="24" spans="1:14" x14ac:dyDescent="0.25">
      <c r="A24" s="5"/>
      <c r="B24" s="6"/>
      <c r="C24" s="40"/>
      <c r="D24" s="40"/>
      <c r="E24" s="64">
        <v>0</v>
      </c>
      <c r="F24" s="6" t="s">
        <v>14</v>
      </c>
      <c r="G24" s="3">
        <f t="shared" ref="G24:H24" si="3">SUM(G22:G23)</f>
        <v>0</v>
      </c>
      <c r="H24" s="3">
        <f t="shared" si="3"/>
        <v>0</v>
      </c>
      <c r="I24" s="16">
        <f>SUM(I22:I23)</f>
        <v>0</v>
      </c>
      <c r="J24" s="3">
        <f>SUM(G24:H24)</f>
        <v>0</v>
      </c>
      <c r="L24" s="78"/>
      <c r="M24" s="104"/>
      <c r="N24" s="105"/>
    </row>
    <row r="25" spans="1:14" x14ac:dyDescent="0.25">
      <c r="A25" s="5"/>
      <c r="B25" s="6"/>
      <c r="C25" s="6"/>
      <c r="D25" s="6"/>
      <c r="E25" s="6"/>
      <c r="F25" s="6"/>
      <c r="G25" s="6"/>
      <c r="H25" s="6"/>
      <c r="I25" s="41"/>
      <c r="L25" s="108" t="s">
        <v>88</v>
      </c>
      <c r="M25" s="109"/>
      <c r="N25" s="110"/>
    </row>
    <row r="26" spans="1:14" x14ac:dyDescent="0.25">
      <c r="A26" s="5" t="s">
        <v>5</v>
      </c>
      <c r="B26" s="6" t="s">
        <v>13</v>
      </c>
      <c r="C26" s="40">
        <v>0</v>
      </c>
      <c r="D26" s="40">
        <v>0</v>
      </c>
      <c r="E26" s="63">
        <v>0</v>
      </c>
      <c r="F26" s="60" t="s">
        <v>6</v>
      </c>
      <c r="G26" s="61">
        <f>ROUND(C26*$E26*1.03,0)</f>
        <v>0</v>
      </c>
      <c r="H26" s="61">
        <f>ROUND(D26*$E26*1.03^2,0)</f>
        <v>0</v>
      </c>
      <c r="I26" s="62">
        <f>SUM(G26:H26)</f>
        <v>0</v>
      </c>
      <c r="J26" s="37"/>
      <c r="L26" s="108">
        <f>L16*C10</f>
        <v>0</v>
      </c>
      <c r="M26" s="109">
        <f>SUM(L26:L26)</f>
        <v>0</v>
      </c>
      <c r="N26" s="110">
        <f>N16*D10</f>
        <v>0</v>
      </c>
    </row>
    <row r="27" spans="1:14" x14ac:dyDescent="0.25">
      <c r="A27" s="5"/>
      <c r="B27" s="38"/>
      <c r="C27" s="39">
        <f>C26*12</f>
        <v>0</v>
      </c>
      <c r="D27" s="39">
        <f>D26*12</f>
        <v>0</v>
      </c>
      <c r="E27" s="65" t="s">
        <v>49</v>
      </c>
      <c r="F27" s="6" t="s">
        <v>7</v>
      </c>
      <c r="G27" s="3">
        <f>ROUND(G26*$E28,0)</f>
        <v>0</v>
      </c>
      <c r="H27" s="3">
        <f>ROUND(H26*$E28,0)</f>
        <v>0</v>
      </c>
      <c r="I27" s="16">
        <f>SUM(G27:H27)</f>
        <v>0</v>
      </c>
      <c r="J27" s="3"/>
      <c r="L27" s="78" t="s">
        <v>89</v>
      </c>
      <c r="M27" s="94">
        <f>M26/M16</f>
        <v>0</v>
      </c>
      <c r="N27" s="95">
        <f>N26/N16</f>
        <v>0</v>
      </c>
    </row>
    <row r="28" spans="1:14" x14ac:dyDescent="0.25">
      <c r="A28" s="5"/>
      <c r="B28" s="6"/>
      <c r="C28" s="40"/>
      <c r="D28" s="40"/>
      <c r="E28" s="64">
        <v>0</v>
      </c>
      <c r="F28" s="6" t="s">
        <v>14</v>
      </c>
      <c r="G28" s="3">
        <f t="shared" ref="G28:H28" si="4">SUM(G26:G27)</f>
        <v>0</v>
      </c>
      <c r="H28" s="3">
        <f t="shared" si="4"/>
        <v>0</v>
      </c>
      <c r="I28" s="16">
        <f>SUM(I26:I27)</f>
        <v>0</v>
      </c>
      <c r="J28" s="3">
        <f>SUM(G28:H28)</f>
        <v>0</v>
      </c>
      <c r="L28" s="93" t="s">
        <v>90</v>
      </c>
      <c r="M28" s="104">
        <f>M26-M23</f>
        <v>0</v>
      </c>
      <c r="N28" s="105">
        <f>N26-N23</f>
        <v>0</v>
      </c>
    </row>
    <row r="29" spans="1:14" x14ac:dyDescent="0.25">
      <c r="A29" s="5"/>
      <c r="B29" s="6"/>
      <c r="C29" s="6"/>
      <c r="D29" s="6"/>
      <c r="E29" s="6"/>
      <c r="F29" s="6"/>
      <c r="G29" s="6"/>
      <c r="H29" s="6"/>
      <c r="I29" s="41"/>
      <c r="L29" s="78" t="s">
        <v>91</v>
      </c>
      <c r="M29" s="96">
        <f>M28/M16</f>
        <v>0</v>
      </c>
      <c r="N29" s="97">
        <f>N28/N16</f>
        <v>0</v>
      </c>
    </row>
    <row r="30" spans="1:14" ht="13" thickBot="1" x14ac:dyDescent="0.3">
      <c r="A30" s="5" t="s">
        <v>5</v>
      </c>
      <c r="B30" s="6" t="s">
        <v>13</v>
      </c>
      <c r="C30" s="40">
        <v>0</v>
      </c>
      <c r="D30" s="40">
        <v>0</v>
      </c>
      <c r="E30" s="63">
        <v>0</v>
      </c>
      <c r="F30" s="60" t="s">
        <v>6</v>
      </c>
      <c r="G30" s="61">
        <f>ROUND(C30*$E30*1.03,0)</f>
        <v>0</v>
      </c>
      <c r="H30" s="61">
        <f>ROUND(D30*$E30*1.03^2,0)</f>
        <v>0</v>
      </c>
      <c r="I30" s="62">
        <f>SUM(G30:H30)</f>
        <v>0</v>
      </c>
      <c r="J30" s="37"/>
      <c r="L30" s="81" t="s">
        <v>92</v>
      </c>
      <c r="M30" s="98">
        <f>M27-M29</f>
        <v>0</v>
      </c>
      <c r="N30" s="99">
        <f>N27-N29</f>
        <v>0</v>
      </c>
    </row>
    <row r="31" spans="1:14" x14ac:dyDescent="0.25">
      <c r="A31" s="5"/>
      <c r="B31" s="38"/>
      <c r="C31" s="39">
        <f>C30*12</f>
        <v>0</v>
      </c>
      <c r="D31" s="39">
        <f>D30*12</f>
        <v>0</v>
      </c>
      <c r="E31" s="65" t="s">
        <v>49</v>
      </c>
      <c r="F31" s="6" t="s">
        <v>7</v>
      </c>
      <c r="G31" s="3">
        <f>ROUND(G30*$E32,0)</f>
        <v>0</v>
      </c>
      <c r="H31" s="3">
        <f>ROUND(H30*$E32,0)</f>
        <v>0</v>
      </c>
      <c r="I31" s="16">
        <f>SUM(G31:H31)</f>
        <v>0</v>
      </c>
      <c r="J31" s="3"/>
      <c r="L31"/>
      <c r="M31" s="100">
        <f>M29+M30</f>
        <v>0</v>
      </c>
      <c r="N31" s="100">
        <f>N29+N30</f>
        <v>0</v>
      </c>
    </row>
    <row r="32" spans="1:14" x14ac:dyDescent="0.25">
      <c r="A32" s="5"/>
      <c r="B32" s="6"/>
      <c r="C32" s="40"/>
      <c r="D32" s="40"/>
      <c r="E32" s="64">
        <v>0</v>
      </c>
      <c r="F32" s="6" t="s">
        <v>14</v>
      </c>
      <c r="G32" s="3">
        <f t="shared" ref="G32:H32" si="5">SUM(G30:G31)</f>
        <v>0</v>
      </c>
      <c r="H32" s="3">
        <f t="shared" si="5"/>
        <v>0</v>
      </c>
      <c r="I32" s="16">
        <f>SUM(I30:I31)</f>
        <v>0</v>
      </c>
      <c r="J32" s="3">
        <f>SUM(G32:H32)</f>
        <v>0</v>
      </c>
    </row>
    <row r="33" spans="1:10" x14ac:dyDescent="0.25">
      <c r="A33" s="5"/>
      <c r="B33" s="6"/>
      <c r="C33" s="40"/>
      <c r="D33" s="40"/>
      <c r="E33" s="64"/>
      <c r="F33" s="6"/>
      <c r="G33" s="3"/>
      <c r="H33" s="3"/>
      <c r="I33" s="16"/>
      <c r="J33" s="3"/>
    </row>
    <row r="34" spans="1:10" x14ac:dyDescent="0.25">
      <c r="A34" s="5" t="s">
        <v>5</v>
      </c>
      <c r="B34" s="6" t="s">
        <v>13</v>
      </c>
      <c r="C34" s="40">
        <v>0</v>
      </c>
      <c r="D34" s="40">
        <v>0</v>
      </c>
      <c r="E34" s="63">
        <v>0</v>
      </c>
      <c r="F34" s="60" t="s">
        <v>6</v>
      </c>
      <c r="G34" s="61">
        <f>ROUND(C34*$E34*1.03,0)</f>
        <v>0</v>
      </c>
      <c r="H34" s="61">
        <f>ROUND(D34*$E34*1.03^2,0)</f>
        <v>0</v>
      </c>
      <c r="I34" s="62">
        <f>SUM(G34:H34)</f>
        <v>0</v>
      </c>
      <c r="J34" s="37"/>
    </row>
    <row r="35" spans="1:10" x14ac:dyDescent="0.25">
      <c r="A35" s="5"/>
      <c r="B35" s="38"/>
      <c r="C35" s="39">
        <f>C34*12</f>
        <v>0</v>
      </c>
      <c r="D35" s="39">
        <f>D34*12</f>
        <v>0</v>
      </c>
      <c r="E35" s="65" t="s">
        <v>49</v>
      </c>
      <c r="F35" s="6" t="s">
        <v>7</v>
      </c>
      <c r="G35" s="3">
        <f>ROUND(G34*$E36,0)</f>
        <v>0</v>
      </c>
      <c r="H35" s="3">
        <f>ROUND(H34*$E36,0)</f>
        <v>0</v>
      </c>
      <c r="I35" s="16">
        <f>SUM(G35:H35)</f>
        <v>0</v>
      </c>
      <c r="J35" s="3"/>
    </row>
    <row r="36" spans="1:10" x14ac:dyDescent="0.25">
      <c r="A36" s="5"/>
      <c r="B36" s="6"/>
      <c r="C36" s="40"/>
      <c r="D36" s="40"/>
      <c r="E36" s="64">
        <v>0</v>
      </c>
      <c r="F36" s="6" t="s">
        <v>14</v>
      </c>
      <c r="G36" s="3">
        <f t="shared" ref="G36:H36" si="6">SUM(G34:G35)</f>
        <v>0</v>
      </c>
      <c r="H36" s="3">
        <f t="shared" si="6"/>
        <v>0</v>
      </c>
      <c r="I36" s="16">
        <f>SUM(I34:I35)</f>
        <v>0</v>
      </c>
      <c r="J36" s="3">
        <f>SUM(G36:H36)</f>
        <v>0</v>
      </c>
    </row>
    <row r="37" spans="1:10" x14ac:dyDescent="0.25">
      <c r="A37" s="5"/>
      <c r="B37" s="6"/>
      <c r="C37" s="40"/>
      <c r="D37" s="40"/>
      <c r="E37" s="64"/>
      <c r="F37" s="6"/>
      <c r="G37" s="3"/>
      <c r="H37" s="3"/>
      <c r="I37" s="16"/>
      <c r="J37" s="3"/>
    </row>
    <row r="38" spans="1:10" x14ac:dyDescent="0.25">
      <c r="A38" s="5" t="s">
        <v>5</v>
      </c>
      <c r="B38" s="6" t="s">
        <v>13</v>
      </c>
      <c r="C38" s="40">
        <v>0</v>
      </c>
      <c r="D38" s="40">
        <v>0</v>
      </c>
      <c r="E38" s="63">
        <v>0</v>
      </c>
      <c r="F38" s="60" t="s">
        <v>6</v>
      </c>
      <c r="G38" s="61">
        <f>ROUND(C38*$E38*1.03,0)</f>
        <v>0</v>
      </c>
      <c r="H38" s="61">
        <f>ROUND(D38*$E38*1.03^2,0)</f>
        <v>0</v>
      </c>
      <c r="I38" s="62">
        <f>SUM(G38:H38)</f>
        <v>0</v>
      </c>
      <c r="J38" s="37"/>
    </row>
    <row r="39" spans="1:10" x14ac:dyDescent="0.25">
      <c r="A39" s="5"/>
      <c r="B39" s="38"/>
      <c r="C39" s="39">
        <f>C38*12</f>
        <v>0</v>
      </c>
      <c r="D39" s="39">
        <f>D38*12</f>
        <v>0</v>
      </c>
      <c r="E39" s="65" t="s">
        <v>49</v>
      </c>
      <c r="F39" s="6" t="s">
        <v>7</v>
      </c>
      <c r="G39" s="3">
        <f>ROUND(G38*$E40,0)</f>
        <v>0</v>
      </c>
      <c r="H39" s="3">
        <f>ROUND(H38*$E40,0)</f>
        <v>0</v>
      </c>
      <c r="I39" s="16">
        <f>SUM(G39:H39)</f>
        <v>0</v>
      </c>
      <c r="J39" s="3"/>
    </row>
    <row r="40" spans="1:10" x14ac:dyDescent="0.25">
      <c r="A40" s="5"/>
      <c r="B40" s="6"/>
      <c r="C40" s="40"/>
      <c r="D40" s="40"/>
      <c r="E40" s="64">
        <v>0</v>
      </c>
      <c r="F40" s="6" t="s">
        <v>14</v>
      </c>
      <c r="G40" s="3">
        <f t="shared" ref="G40:H40" si="7">SUM(G38:G39)</f>
        <v>0</v>
      </c>
      <c r="H40" s="3">
        <f t="shared" si="7"/>
        <v>0</v>
      </c>
      <c r="I40" s="16">
        <f>SUM(I38:I39)</f>
        <v>0</v>
      </c>
      <c r="J40" s="3">
        <f>SUM(G40:H40)</f>
        <v>0</v>
      </c>
    </row>
    <row r="41" spans="1:10" x14ac:dyDescent="0.25">
      <c r="A41" s="5"/>
      <c r="B41" s="6"/>
      <c r="C41" s="40"/>
      <c r="D41" s="40"/>
      <c r="E41" s="64"/>
      <c r="F41" s="6"/>
      <c r="G41" s="3"/>
      <c r="H41" s="3"/>
      <c r="I41" s="16"/>
      <c r="J41" s="3"/>
    </row>
    <row r="42" spans="1:10" x14ac:dyDescent="0.25">
      <c r="A42" s="5" t="s">
        <v>5</v>
      </c>
      <c r="B42" s="6" t="s">
        <v>13</v>
      </c>
      <c r="C42" s="40">
        <v>0</v>
      </c>
      <c r="D42" s="40">
        <v>0</v>
      </c>
      <c r="E42" s="63">
        <v>0</v>
      </c>
      <c r="F42" s="60" t="s">
        <v>6</v>
      </c>
      <c r="G42" s="61">
        <f>ROUND(C42*$E42*1.03,0)</f>
        <v>0</v>
      </c>
      <c r="H42" s="61">
        <f>ROUND(D42*$E42*1.03^2,0)</f>
        <v>0</v>
      </c>
      <c r="I42" s="62">
        <f>SUM(G42:H42)</f>
        <v>0</v>
      </c>
      <c r="J42" s="37"/>
    </row>
    <row r="43" spans="1:10" x14ac:dyDescent="0.25">
      <c r="A43" s="5"/>
      <c r="B43" s="38"/>
      <c r="C43" s="39">
        <f>C42*12</f>
        <v>0</v>
      </c>
      <c r="D43" s="39">
        <f>D42*12</f>
        <v>0</v>
      </c>
      <c r="E43" s="65" t="s">
        <v>49</v>
      </c>
      <c r="F43" s="6" t="s">
        <v>7</v>
      </c>
      <c r="G43" s="3">
        <f>ROUND(G42*$E44,0)</f>
        <v>0</v>
      </c>
      <c r="H43" s="3">
        <f>ROUND(H42*$E44,0)</f>
        <v>0</v>
      </c>
      <c r="I43" s="16">
        <f>SUM(G43:H43)</f>
        <v>0</v>
      </c>
      <c r="J43" s="3"/>
    </row>
    <row r="44" spans="1:10" x14ac:dyDescent="0.25">
      <c r="A44" s="5"/>
      <c r="B44" s="6"/>
      <c r="C44" s="40"/>
      <c r="D44" s="40"/>
      <c r="E44" s="64">
        <v>0</v>
      </c>
      <c r="F44" s="6" t="s">
        <v>14</v>
      </c>
      <c r="G44" s="3">
        <f t="shared" ref="G44:H44" si="8">SUM(G42:G43)</f>
        <v>0</v>
      </c>
      <c r="H44" s="3">
        <f t="shared" si="8"/>
        <v>0</v>
      </c>
      <c r="I44" s="16">
        <f>SUM(I42:I43)</f>
        <v>0</v>
      </c>
      <c r="J44" s="3">
        <f>SUM(G44:H44)</f>
        <v>0</v>
      </c>
    </row>
    <row r="45" spans="1:10" x14ac:dyDescent="0.25">
      <c r="A45" s="5"/>
      <c r="B45" s="6"/>
      <c r="C45" s="40"/>
      <c r="D45" s="40"/>
      <c r="E45" s="64"/>
      <c r="F45" s="6"/>
      <c r="G45" s="3"/>
      <c r="H45" s="3"/>
      <c r="I45" s="16"/>
      <c r="J45" s="3"/>
    </row>
    <row r="46" spans="1:10" x14ac:dyDescent="0.25">
      <c r="A46" s="5" t="s">
        <v>5</v>
      </c>
      <c r="B46" s="6" t="s">
        <v>13</v>
      </c>
      <c r="C46" s="40">
        <v>0</v>
      </c>
      <c r="D46" s="40">
        <v>0</v>
      </c>
      <c r="E46" s="63">
        <v>0</v>
      </c>
      <c r="F46" s="60" t="s">
        <v>6</v>
      </c>
      <c r="G46" s="61">
        <f>ROUND(C46*$E46*1.03,0)</f>
        <v>0</v>
      </c>
      <c r="H46" s="61">
        <f>ROUND(D46*$E46*1.03^2,0)</f>
        <v>0</v>
      </c>
      <c r="I46" s="62">
        <f>SUM(G46:H46)</f>
        <v>0</v>
      </c>
      <c r="J46" s="37"/>
    </row>
    <row r="47" spans="1:10" x14ac:dyDescent="0.25">
      <c r="A47" s="5"/>
      <c r="B47" s="38"/>
      <c r="C47" s="39">
        <f>C46*12</f>
        <v>0</v>
      </c>
      <c r="D47" s="39">
        <f>D46*12</f>
        <v>0</v>
      </c>
      <c r="E47" s="65" t="s">
        <v>49</v>
      </c>
      <c r="F47" s="6" t="s">
        <v>7</v>
      </c>
      <c r="G47" s="3">
        <f>ROUND(G46*$E48,0)</f>
        <v>0</v>
      </c>
      <c r="H47" s="3">
        <f>ROUND(H46*$E48,0)</f>
        <v>0</v>
      </c>
      <c r="I47" s="16">
        <f>SUM(G47:H47)</f>
        <v>0</v>
      </c>
      <c r="J47" s="3"/>
    </row>
    <row r="48" spans="1:10" x14ac:dyDescent="0.25">
      <c r="A48" s="5"/>
      <c r="B48" s="6"/>
      <c r="C48" s="40"/>
      <c r="D48" s="40"/>
      <c r="E48" s="64">
        <v>0</v>
      </c>
      <c r="F48" s="6" t="s">
        <v>14</v>
      </c>
      <c r="G48" s="3">
        <f t="shared" ref="G48:H48" si="9">SUM(G46:G47)</f>
        <v>0</v>
      </c>
      <c r="H48" s="3">
        <f t="shared" si="9"/>
        <v>0</v>
      </c>
      <c r="I48" s="16">
        <f>SUM(I46:I47)</f>
        <v>0</v>
      </c>
      <c r="J48" s="3">
        <f>SUM(G48:H48)</f>
        <v>0</v>
      </c>
    </row>
    <row r="49" spans="1:10" x14ac:dyDescent="0.25">
      <c r="A49" s="5"/>
      <c r="B49" s="6"/>
      <c r="C49" s="40"/>
      <c r="D49" s="40"/>
      <c r="E49" s="64"/>
      <c r="F49" s="6"/>
      <c r="G49" s="3"/>
      <c r="H49" s="3"/>
      <c r="I49" s="16"/>
      <c r="J49" s="3"/>
    </row>
    <row r="50" spans="1:10" x14ac:dyDescent="0.25">
      <c r="A50" s="5" t="s">
        <v>5</v>
      </c>
      <c r="B50" s="6" t="s">
        <v>13</v>
      </c>
      <c r="C50" s="40">
        <v>0</v>
      </c>
      <c r="D50" s="40">
        <v>0</v>
      </c>
      <c r="E50" s="63">
        <v>0</v>
      </c>
      <c r="F50" s="60" t="s">
        <v>6</v>
      </c>
      <c r="G50" s="61">
        <f>ROUND(C50*$E50*1.03,0)</f>
        <v>0</v>
      </c>
      <c r="H50" s="61">
        <f>ROUND(D50*$E50*1.03^2,0)</f>
        <v>0</v>
      </c>
      <c r="I50" s="62">
        <f>SUM(G50:H50)</f>
        <v>0</v>
      </c>
      <c r="J50" s="37"/>
    </row>
    <row r="51" spans="1:10" x14ac:dyDescent="0.25">
      <c r="A51" s="5"/>
      <c r="B51" s="38"/>
      <c r="C51" s="39">
        <f>C50*12</f>
        <v>0</v>
      </c>
      <c r="D51" s="39">
        <f>D50*12</f>
        <v>0</v>
      </c>
      <c r="E51" s="65" t="s">
        <v>49</v>
      </c>
      <c r="F51" s="6" t="s">
        <v>7</v>
      </c>
      <c r="G51" s="3">
        <f>ROUND(G50*$E52,0)</f>
        <v>0</v>
      </c>
      <c r="H51" s="3">
        <f>ROUND(H50*$E52,0)</f>
        <v>0</v>
      </c>
      <c r="I51" s="16">
        <f>SUM(G51:H51)</f>
        <v>0</v>
      </c>
      <c r="J51" s="3"/>
    </row>
    <row r="52" spans="1:10" x14ac:dyDescent="0.25">
      <c r="A52" s="5"/>
      <c r="B52" s="6"/>
      <c r="C52" s="40"/>
      <c r="D52" s="40"/>
      <c r="E52" s="64">
        <v>0</v>
      </c>
      <c r="F52" s="6" t="s">
        <v>14</v>
      </c>
      <c r="G52" s="3">
        <f t="shared" ref="G52:H52" si="10">SUM(G50:G51)</f>
        <v>0</v>
      </c>
      <c r="H52" s="3">
        <f t="shared" si="10"/>
        <v>0</v>
      </c>
      <c r="I52" s="16">
        <f>SUM(I50:I51)</f>
        <v>0</v>
      </c>
      <c r="J52" s="3">
        <f>SUM(G52:H52)</f>
        <v>0</v>
      </c>
    </row>
    <row r="53" spans="1:10" x14ac:dyDescent="0.25">
      <c r="A53" s="5"/>
      <c r="B53" s="6"/>
      <c r="C53" s="40"/>
      <c r="D53" s="40"/>
      <c r="E53" s="64"/>
      <c r="F53" s="6"/>
      <c r="G53" s="3"/>
      <c r="H53" s="3"/>
      <c r="I53" s="16"/>
      <c r="J53" s="3"/>
    </row>
    <row r="54" spans="1:10" x14ac:dyDescent="0.25">
      <c r="A54" s="5" t="s">
        <v>5</v>
      </c>
      <c r="B54" s="6" t="s">
        <v>13</v>
      </c>
      <c r="C54" s="40">
        <v>0</v>
      </c>
      <c r="D54" s="40">
        <v>0</v>
      </c>
      <c r="E54" s="63">
        <v>0</v>
      </c>
      <c r="F54" s="60" t="s">
        <v>6</v>
      </c>
      <c r="G54" s="61">
        <f>ROUND(C54*$E54*1.03,0)</f>
        <v>0</v>
      </c>
      <c r="H54" s="61">
        <f>ROUND(D54*$E54*1.03^2,0)</f>
        <v>0</v>
      </c>
      <c r="I54" s="62">
        <f>SUM(G54:H54)</f>
        <v>0</v>
      </c>
      <c r="J54" s="37"/>
    </row>
    <row r="55" spans="1:10" x14ac:dyDescent="0.25">
      <c r="A55" s="5"/>
      <c r="B55" s="38"/>
      <c r="C55" s="39">
        <f>C54*12</f>
        <v>0</v>
      </c>
      <c r="D55" s="39">
        <f>D54*12</f>
        <v>0</v>
      </c>
      <c r="E55" s="65" t="s">
        <v>49</v>
      </c>
      <c r="F55" s="6" t="s">
        <v>7</v>
      </c>
      <c r="G55" s="3">
        <f>ROUND(G54*$E56,0)</f>
        <v>0</v>
      </c>
      <c r="H55" s="3">
        <f>ROUND(H54*$E56,0)</f>
        <v>0</v>
      </c>
      <c r="I55" s="16">
        <f>SUM(G55:H55)</f>
        <v>0</v>
      </c>
      <c r="J55" s="3"/>
    </row>
    <row r="56" spans="1:10" x14ac:dyDescent="0.25">
      <c r="A56" s="5"/>
      <c r="B56" s="6"/>
      <c r="C56" s="40"/>
      <c r="D56" s="40"/>
      <c r="E56" s="64">
        <v>0</v>
      </c>
      <c r="F56" s="6" t="s">
        <v>14</v>
      </c>
      <c r="G56" s="3">
        <f t="shared" ref="G56:H56" si="11">SUM(G54:G55)</f>
        <v>0</v>
      </c>
      <c r="H56" s="3">
        <f t="shared" si="11"/>
        <v>0</v>
      </c>
      <c r="I56" s="16">
        <f>SUM(I54:I55)</f>
        <v>0</v>
      </c>
      <c r="J56" s="3">
        <f>SUM(G56:H56)</f>
        <v>0</v>
      </c>
    </row>
    <row r="57" spans="1:10" x14ac:dyDescent="0.25">
      <c r="A57" s="5"/>
      <c r="B57" s="6"/>
      <c r="C57" s="40"/>
      <c r="D57" s="40"/>
      <c r="E57" s="64"/>
      <c r="F57" s="6"/>
      <c r="G57" s="3"/>
      <c r="H57" s="3"/>
      <c r="I57" s="16"/>
      <c r="J57" s="3"/>
    </row>
    <row r="58" spans="1:10" x14ac:dyDescent="0.25">
      <c r="A58" s="5" t="s">
        <v>5</v>
      </c>
      <c r="B58" s="6" t="s">
        <v>13</v>
      </c>
      <c r="C58" s="40">
        <v>0</v>
      </c>
      <c r="D58" s="40">
        <v>0</v>
      </c>
      <c r="E58" s="63">
        <v>0</v>
      </c>
      <c r="F58" s="60" t="s">
        <v>6</v>
      </c>
      <c r="G58" s="61">
        <f>ROUND(C58*$E58*1.03,0)</f>
        <v>0</v>
      </c>
      <c r="H58" s="61">
        <f>ROUND(D58*$E58*1.03^2,0)</f>
        <v>0</v>
      </c>
      <c r="I58" s="62">
        <f>SUM(G58:H58)</f>
        <v>0</v>
      </c>
      <c r="J58" s="37"/>
    </row>
    <row r="59" spans="1:10" x14ac:dyDescent="0.25">
      <c r="A59" s="5"/>
      <c r="B59" s="38"/>
      <c r="C59" s="39">
        <f>C58*12</f>
        <v>0</v>
      </c>
      <c r="D59" s="39">
        <f>D58*12</f>
        <v>0</v>
      </c>
      <c r="E59" s="65" t="s">
        <v>49</v>
      </c>
      <c r="F59" s="6" t="s">
        <v>7</v>
      </c>
      <c r="G59" s="3">
        <f>ROUND(G58*$E60,0)</f>
        <v>0</v>
      </c>
      <c r="H59" s="3">
        <f>ROUND(H58*$E60,0)</f>
        <v>0</v>
      </c>
      <c r="I59" s="16">
        <f>SUM(G59:H59)</f>
        <v>0</v>
      </c>
      <c r="J59" s="3"/>
    </row>
    <row r="60" spans="1:10" x14ac:dyDescent="0.25">
      <c r="A60" s="5"/>
      <c r="B60" s="6"/>
      <c r="C60" s="40"/>
      <c r="D60" s="40"/>
      <c r="E60" s="64">
        <v>0</v>
      </c>
      <c r="F60" s="6" t="s">
        <v>14</v>
      </c>
      <c r="G60" s="3">
        <f t="shared" ref="G60:H60" si="12">SUM(G58:G59)</f>
        <v>0</v>
      </c>
      <c r="H60" s="3">
        <f t="shared" si="12"/>
        <v>0</v>
      </c>
      <c r="I60" s="16">
        <f>SUM(I58:I59)</f>
        <v>0</v>
      </c>
      <c r="J60" s="3">
        <f>SUM(G60:H60)</f>
        <v>0</v>
      </c>
    </row>
    <row r="61" spans="1:10" x14ac:dyDescent="0.25">
      <c r="A61" s="5"/>
      <c r="B61" s="6"/>
      <c r="C61" s="40"/>
      <c r="D61" s="40"/>
      <c r="E61" s="64"/>
      <c r="F61" s="6"/>
      <c r="G61" s="3"/>
      <c r="H61" s="3"/>
      <c r="I61" s="16"/>
      <c r="J61" s="3"/>
    </row>
    <row r="62" spans="1:10" x14ac:dyDescent="0.25">
      <c r="A62" s="5" t="s">
        <v>5</v>
      </c>
      <c r="B62" s="6" t="s">
        <v>13</v>
      </c>
      <c r="C62" s="40">
        <v>0</v>
      </c>
      <c r="D62" s="40">
        <v>0</v>
      </c>
      <c r="E62" s="63">
        <v>0</v>
      </c>
      <c r="F62" s="60" t="s">
        <v>6</v>
      </c>
      <c r="G62" s="61">
        <f>ROUND(C62*$E62*1.03,0)</f>
        <v>0</v>
      </c>
      <c r="H62" s="61">
        <f>ROUND(D62*$E62*1.03^2,0)</f>
        <v>0</v>
      </c>
      <c r="I62" s="62">
        <f>SUM(G62:H62)</f>
        <v>0</v>
      </c>
      <c r="J62" s="37"/>
    </row>
    <row r="63" spans="1:10" x14ac:dyDescent="0.25">
      <c r="A63" s="5"/>
      <c r="B63" s="38"/>
      <c r="C63" s="39">
        <f>C62*12</f>
        <v>0</v>
      </c>
      <c r="D63" s="39">
        <f>D62*12</f>
        <v>0</v>
      </c>
      <c r="E63" s="65" t="s">
        <v>49</v>
      </c>
      <c r="F63" s="6" t="s">
        <v>7</v>
      </c>
      <c r="G63" s="3">
        <f>ROUND(G62*$E64,0)</f>
        <v>0</v>
      </c>
      <c r="H63" s="3">
        <f>ROUND(H62*$E64,0)</f>
        <v>0</v>
      </c>
      <c r="I63" s="16">
        <f>SUM(G63:H63)</f>
        <v>0</v>
      </c>
      <c r="J63" s="3"/>
    </row>
    <row r="64" spans="1:10" x14ac:dyDescent="0.25">
      <c r="A64" s="5"/>
      <c r="B64" s="6"/>
      <c r="C64" s="40"/>
      <c r="D64" s="40"/>
      <c r="E64" s="64">
        <v>0</v>
      </c>
      <c r="F64" s="6" t="s">
        <v>14</v>
      </c>
      <c r="G64" s="3">
        <f t="shared" ref="G64:H64" si="13">SUM(G62:G63)</f>
        <v>0</v>
      </c>
      <c r="H64" s="3">
        <f t="shared" si="13"/>
        <v>0</v>
      </c>
      <c r="I64" s="16">
        <f>SUM(I62:I63)</f>
        <v>0</v>
      </c>
      <c r="J64" s="3">
        <f>SUM(G64:H64)</f>
        <v>0</v>
      </c>
    </row>
    <row r="65" spans="1:10" x14ac:dyDescent="0.25">
      <c r="A65" s="5"/>
      <c r="B65" s="6"/>
      <c r="C65" s="40"/>
      <c r="D65" s="40"/>
      <c r="E65" s="64"/>
      <c r="F65" s="6"/>
      <c r="G65" s="3"/>
      <c r="H65" s="3"/>
      <c r="I65" s="16"/>
      <c r="J65" s="3"/>
    </row>
    <row r="66" spans="1:10" x14ac:dyDescent="0.25">
      <c r="A66" s="5" t="s">
        <v>5</v>
      </c>
      <c r="B66" s="6" t="s">
        <v>13</v>
      </c>
      <c r="C66" s="40">
        <v>0</v>
      </c>
      <c r="D66" s="40">
        <v>0</v>
      </c>
      <c r="E66" s="63">
        <v>0</v>
      </c>
      <c r="F66" s="60" t="s">
        <v>6</v>
      </c>
      <c r="G66" s="61">
        <f>ROUND(C66*$E66*1.03,0)</f>
        <v>0</v>
      </c>
      <c r="H66" s="61">
        <f>ROUND(D66*$E66*1.03^2,0)</f>
        <v>0</v>
      </c>
      <c r="I66" s="62">
        <f>SUM(G66:H66)</f>
        <v>0</v>
      </c>
      <c r="J66" s="37"/>
    </row>
    <row r="67" spans="1:10" x14ac:dyDescent="0.25">
      <c r="A67" s="5"/>
      <c r="B67" s="38"/>
      <c r="C67" s="39">
        <f>C66*12</f>
        <v>0</v>
      </c>
      <c r="D67" s="39">
        <f>D66*12</f>
        <v>0</v>
      </c>
      <c r="E67" s="65" t="s">
        <v>49</v>
      </c>
      <c r="F67" s="6" t="s">
        <v>7</v>
      </c>
      <c r="G67" s="3">
        <f>ROUND(G66*$E68,0)</f>
        <v>0</v>
      </c>
      <c r="H67" s="3">
        <f>ROUND(H66*$E68,0)</f>
        <v>0</v>
      </c>
      <c r="I67" s="16">
        <f>SUM(G67:H67)</f>
        <v>0</v>
      </c>
      <c r="J67" s="3"/>
    </row>
    <row r="68" spans="1:10" x14ac:dyDescent="0.25">
      <c r="A68" s="5"/>
      <c r="B68" s="6"/>
      <c r="C68" s="40"/>
      <c r="D68" s="40"/>
      <c r="E68" s="64">
        <v>0</v>
      </c>
      <c r="F68" s="6" t="s">
        <v>14</v>
      </c>
      <c r="G68" s="3">
        <f t="shared" ref="G68:H68" si="14">SUM(G66:G67)</f>
        <v>0</v>
      </c>
      <c r="H68" s="3">
        <f t="shared" si="14"/>
        <v>0</v>
      </c>
      <c r="I68" s="16">
        <f>SUM(I66:I67)</f>
        <v>0</v>
      </c>
      <c r="J68" s="3">
        <f>SUM(G68:H68)</f>
        <v>0</v>
      </c>
    </row>
    <row r="69" spans="1:10" x14ac:dyDescent="0.25">
      <c r="A69" s="5"/>
      <c r="B69" s="6"/>
      <c r="C69" s="40"/>
      <c r="D69" s="40"/>
      <c r="E69" s="64"/>
      <c r="F69" s="6"/>
      <c r="G69" s="3"/>
      <c r="H69" s="3"/>
      <c r="I69" s="16"/>
      <c r="J69" s="3"/>
    </row>
    <row r="70" spans="1:10" x14ac:dyDescent="0.25">
      <c r="A70" s="5" t="s">
        <v>5</v>
      </c>
      <c r="B70" s="6" t="s">
        <v>13</v>
      </c>
      <c r="C70" s="40">
        <v>0</v>
      </c>
      <c r="D70" s="40">
        <v>0</v>
      </c>
      <c r="E70" s="63">
        <v>0</v>
      </c>
      <c r="F70" s="60" t="s">
        <v>6</v>
      </c>
      <c r="G70" s="61">
        <f>ROUND(C70*$E70*1.03,0)</f>
        <v>0</v>
      </c>
      <c r="H70" s="61">
        <f>ROUND(D70*$E70*1.03^2,0)</f>
        <v>0</v>
      </c>
      <c r="I70" s="62">
        <f>SUM(G70:H70)</f>
        <v>0</v>
      </c>
      <c r="J70" s="37"/>
    </row>
    <row r="71" spans="1:10" x14ac:dyDescent="0.25">
      <c r="A71" s="5"/>
      <c r="B71" s="38"/>
      <c r="C71" s="39">
        <f>C70*12</f>
        <v>0</v>
      </c>
      <c r="D71" s="39">
        <f>D70*12</f>
        <v>0</v>
      </c>
      <c r="E71" s="65" t="s">
        <v>49</v>
      </c>
      <c r="F71" s="6" t="s">
        <v>7</v>
      </c>
      <c r="G71" s="3">
        <f>ROUND(G70*$E72,0)</f>
        <v>0</v>
      </c>
      <c r="H71" s="3">
        <f>ROUND(H70*$E72,0)</f>
        <v>0</v>
      </c>
      <c r="I71" s="16">
        <f>SUM(G71:H71)</f>
        <v>0</v>
      </c>
      <c r="J71" s="3"/>
    </row>
    <row r="72" spans="1:10" x14ac:dyDescent="0.25">
      <c r="A72" s="5"/>
      <c r="B72" s="6"/>
      <c r="C72" s="40"/>
      <c r="D72" s="40"/>
      <c r="E72" s="64">
        <v>0</v>
      </c>
      <c r="F72" s="6" t="s">
        <v>14</v>
      </c>
      <c r="G72" s="3">
        <f t="shared" ref="G72:H72" si="15">SUM(G70:G71)</f>
        <v>0</v>
      </c>
      <c r="H72" s="3">
        <f t="shared" si="15"/>
        <v>0</v>
      </c>
      <c r="I72" s="16">
        <f>SUM(I70:I71)</f>
        <v>0</v>
      </c>
      <c r="J72" s="3">
        <f>SUM(G72:H72)</f>
        <v>0</v>
      </c>
    </row>
    <row r="73" spans="1:10" x14ac:dyDescent="0.25">
      <c r="A73" s="5"/>
      <c r="B73" s="6"/>
      <c r="C73" s="40"/>
      <c r="D73" s="40"/>
      <c r="E73" s="64"/>
      <c r="F73" s="6"/>
      <c r="G73" s="3"/>
      <c r="H73" s="3"/>
      <c r="I73" s="16"/>
      <c r="J73" s="3"/>
    </row>
    <row r="74" spans="1:10" x14ac:dyDescent="0.25">
      <c r="A74" s="5" t="s">
        <v>5</v>
      </c>
      <c r="B74" s="6" t="s">
        <v>13</v>
      </c>
      <c r="C74" s="40">
        <v>0</v>
      </c>
      <c r="D74" s="40">
        <v>0</v>
      </c>
      <c r="E74" s="63">
        <v>0</v>
      </c>
      <c r="F74" s="60" t="s">
        <v>6</v>
      </c>
      <c r="G74" s="61">
        <f>ROUND(C74*$E74*1.03,0)</f>
        <v>0</v>
      </c>
      <c r="H74" s="61">
        <f>ROUND(D74*$E74*1.03^2,0)</f>
        <v>0</v>
      </c>
      <c r="I74" s="62">
        <f>SUM(G74:H74)</f>
        <v>0</v>
      </c>
      <c r="J74" s="37"/>
    </row>
    <row r="75" spans="1:10" x14ac:dyDescent="0.25">
      <c r="A75" s="5"/>
      <c r="B75" s="38"/>
      <c r="C75" s="39">
        <f>C74*12</f>
        <v>0</v>
      </c>
      <c r="D75" s="39">
        <f>D74*12</f>
        <v>0</v>
      </c>
      <c r="E75" s="65" t="s">
        <v>49</v>
      </c>
      <c r="F75" s="6" t="s">
        <v>7</v>
      </c>
      <c r="G75" s="3">
        <f>ROUND(G74*$E76,0)</f>
        <v>0</v>
      </c>
      <c r="H75" s="3">
        <f>ROUND(H74*$E76,0)</f>
        <v>0</v>
      </c>
      <c r="I75" s="16">
        <f>SUM(G75:H75)</f>
        <v>0</v>
      </c>
      <c r="J75" s="3"/>
    </row>
    <row r="76" spans="1:10" x14ac:dyDescent="0.25">
      <c r="A76" s="5"/>
      <c r="B76" s="6"/>
      <c r="C76" s="40"/>
      <c r="D76" s="40"/>
      <c r="E76" s="64">
        <v>0</v>
      </c>
      <c r="F76" s="6" t="s">
        <v>14</v>
      </c>
      <c r="G76" s="3">
        <f t="shared" ref="G76:H76" si="16">SUM(G74:G75)</f>
        <v>0</v>
      </c>
      <c r="H76" s="3">
        <f t="shared" si="16"/>
        <v>0</v>
      </c>
      <c r="I76" s="16">
        <f>SUM(I74:I75)</f>
        <v>0</v>
      </c>
      <c r="J76" s="3">
        <f>SUM(G76:H76)</f>
        <v>0</v>
      </c>
    </row>
    <row r="77" spans="1:10" x14ac:dyDescent="0.25">
      <c r="A77" s="5"/>
      <c r="B77" s="6"/>
      <c r="C77" s="40"/>
      <c r="D77" s="40"/>
      <c r="E77" s="64"/>
      <c r="F77" s="6"/>
      <c r="G77" s="3"/>
      <c r="H77" s="3"/>
      <c r="I77" s="16"/>
      <c r="J77" s="3"/>
    </row>
    <row r="78" spans="1:10" x14ac:dyDescent="0.25">
      <c r="A78" s="5" t="s">
        <v>5</v>
      </c>
      <c r="B78" s="6" t="s">
        <v>13</v>
      </c>
      <c r="C78" s="40">
        <v>0</v>
      </c>
      <c r="D78" s="40">
        <v>0</v>
      </c>
      <c r="E78" s="63">
        <v>0</v>
      </c>
      <c r="F78" s="6" t="s">
        <v>6</v>
      </c>
      <c r="G78" s="61">
        <f>ROUND(C78*$E78*1.03,0)</f>
        <v>0</v>
      </c>
      <c r="H78" s="61">
        <f>ROUND(D78*$E78*1.03^2,0)</f>
        <v>0</v>
      </c>
      <c r="I78" s="62">
        <f>SUM(G78:H78)</f>
        <v>0</v>
      </c>
      <c r="J78" s="3"/>
    </row>
    <row r="79" spans="1:10" x14ac:dyDescent="0.25">
      <c r="A79" s="5"/>
      <c r="B79" s="6"/>
      <c r="C79" s="39">
        <f>C78*12</f>
        <v>0</v>
      </c>
      <c r="D79" s="39">
        <f>D78*12</f>
        <v>0</v>
      </c>
      <c r="E79" s="65" t="s">
        <v>49</v>
      </c>
      <c r="F79" s="6" t="s">
        <v>7</v>
      </c>
      <c r="G79" s="3">
        <f>ROUND(G78*$E80,0)</f>
        <v>0</v>
      </c>
      <c r="H79" s="3">
        <f>ROUND(H78*$E80,0)</f>
        <v>0</v>
      </c>
      <c r="I79" s="16">
        <f>SUM(G79:H79)</f>
        <v>0</v>
      </c>
      <c r="J79" s="3"/>
    </row>
    <row r="80" spans="1:10" x14ac:dyDescent="0.25">
      <c r="A80" s="5"/>
      <c r="B80" s="6"/>
      <c r="C80" s="40"/>
      <c r="D80" s="40"/>
      <c r="E80" s="64">
        <v>0</v>
      </c>
      <c r="F80" s="6" t="s">
        <v>14</v>
      </c>
      <c r="G80" s="3">
        <f t="shared" ref="G80:H80" si="17">SUM(G78:G79)</f>
        <v>0</v>
      </c>
      <c r="H80" s="3">
        <f t="shared" si="17"/>
        <v>0</v>
      </c>
      <c r="I80" s="16">
        <f>SUM(I78:I79)</f>
        <v>0</v>
      </c>
      <c r="J80" s="3">
        <f>SUM(G80:H80)</f>
        <v>0</v>
      </c>
    </row>
    <row r="81" spans="1:13" x14ac:dyDescent="0.25">
      <c r="A81" s="5"/>
      <c r="B81" s="6"/>
      <c r="C81" s="40"/>
      <c r="D81" s="40"/>
      <c r="E81" s="64"/>
      <c r="F81" s="6"/>
      <c r="G81" s="3"/>
      <c r="H81" s="3"/>
      <c r="I81" s="16"/>
      <c r="J81" s="3"/>
    </row>
    <row r="82" spans="1:13" ht="13" x14ac:dyDescent="0.3">
      <c r="A82" s="5"/>
      <c r="B82" s="42" t="s">
        <v>8</v>
      </c>
      <c r="C82" s="43">
        <f>C10+C14+C18+C22+C26+C30+C34+C38+C42+C46+C50+C54+C58+C62+C66+C70+C78+C74</f>
        <v>0</v>
      </c>
      <c r="D82" s="43">
        <f>D10+D14+D18+D22+D26+D30+D34+D38+D42+D46+D50+D54+D58+D62+D66+D70+D78+D74</f>
        <v>0</v>
      </c>
      <c r="E82" s="7"/>
      <c r="F82" s="7" t="s">
        <v>6</v>
      </c>
      <c r="G82" s="8">
        <f>G10+G14+G18+G22+G26+G30+G34+G38+G42+G46+G50+G54+G58+G62+G66+G70+G74+G78</f>
        <v>0</v>
      </c>
      <c r="H82" s="8">
        <f>H10+H14+H18+H22+H26+H30+H34+H38+H42+H46+H50+H54+H58+H62+H66+H70+H74+H78</f>
        <v>0</v>
      </c>
      <c r="I82" s="13">
        <f>SUM(G82:H82)</f>
        <v>0</v>
      </c>
      <c r="J82" s="44">
        <f>I10+I14+I18+I22+I26+I30+I34+I38+I42+I46+I50+I54+I58+I62+I66+I70+I74+I78</f>
        <v>0</v>
      </c>
    </row>
    <row r="83" spans="1:13" ht="13" x14ac:dyDescent="0.3">
      <c r="A83" s="5"/>
      <c r="B83" s="7"/>
      <c r="C83" s="7"/>
      <c r="D83" s="7"/>
      <c r="E83" s="7"/>
      <c r="F83" s="45" t="s">
        <v>7</v>
      </c>
      <c r="G83" s="8">
        <f>G11+G15+G19+G23+G27+G31+G35+G39+G43+G47+G51+G55+G59+G63+G67+G71+G75+G79</f>
        <v>0</v>
      </c>
      <c r="H83" s="8">
        <f>H11+H15+H19+H23+H27+H31+H35+H39+H43+H47+H51+H55+H59+H63+H67+H71+H75+H79</f>
        <v>0</v>
      </c>
      <c r="I83" s="14">
        <f>SUM(G83:H83)</f>
        <v>0</v>
      </c>
      <c r="J83" s="44">
        <f>I11+I15+I19+I23+I27+I31+I35+I39+I43+I47+I51+I55+I59+I63+I67+I71+I75+I79</f>
        <v>0</v>
      </c>
      <c r="M83" s="44"/>
    </row>
    <row r="84" spans="1:13" ht="13.5" thickBot="1" x14ac:dyDescent="0.35">
      <c r="A84" s="46" t="s">
        <v>1</v>
      </c>
      <c r="B84" s="9"/>
      <c r="C84" s="9"/>
      <c r="D84" s="9"/>
      <c r="E84" s="9"/>
      <c r="F84" s="9" t="s">
        <v>9</v>
      </c>
      <c r="G84" s="111">
        <f>G82+G83</f>
        <v>0</v>
      </c>
      <c r="H84" s="112">
        <f>H82+H83</f>
        <v>0</v>
      </c>
      <c r="I84" s="15">
        <f>SUM(G84:H84)</f>
        <v>0</v>
      </c>
      <c r="J84" s="44">
        <f>SUM(J82:J83)</f>
        <v>0</v>
      </c>
    </row>
    <row r="85" spans="1:13" ht="13.5" thickBot="1" x14ac:dyDescent="0.35">
      <c r="A85" s="1"/>
      <c r="G85" s="44"/>
      <c r="H85" s="44"/>
      <c r="I85" s="47"/>
      <c r="J85" s="44"/>
    </row>
    <row r="86" spans="1:13" ht="13" x14ac:dyDescent="0.3">
      <c r="A86" s="4" t="s">
        <v>20</v>
      </c>
      <c r="B86" s="29"/>
      <c r="C86" s="29"/>
      <c r="D86" s="29"/>
      <c r="E86" s="29"/>
      <c r="F86" s="29"/>
      <c r="G86" s="48"/>
      <c r="H86" s="48"/>
      <c r="I86" s="49"/>
    </row>
    <row r="87" spans="1:13" x14ac:dyDescent="0.25">
      <c r="A87" s="5" t="s">
        <v>15</v>
      </c>
      <c r="B87" s="6"/>
      <c r="C87" s="6"/>
      <c r="D87" s="6"/>
      <c r="E87" s="6"/>
      <c r="F87" s="6"/>
      <c r="G87" s="3">
        <v>0</v>
      </c>
      <c r="H87" s="3">
        <v>0</v>
      </c>
      <c r="I87" s="16">
        <f>SUM(G87:H87)</f>
        <v>0</v>
      </c>
    </row>
    <row r="88" spans="1:13" x14ac:dyDescent="0.25">
      <c r="A88" s="5" t="s">
        <v>15</v>
      </c>
      <c r="B88" s="6"/>
      <c r="C88" s="6"/>
      <c r="D88" s="6"/>
      <c r="E88" s="6"/>
      <c r="F88" s="6"/>
      <c r="G88" s="2">
        <v>0</v>
      </c>
      <c r="H88" s="2">
        <v>0</v>
      </c>
      <c r="I88" s="17">
        <f>SUM(G88:H88)</f>
        <v>0</v>
      </c>
    </row>
    <row r="89" spans="1:13" ht="13.5" thickBot="1" x14ac:dyDescent="0.35">
      <c r="A89" s="50"/>
      <c r="B89" s="51"/>
      <c r="C89" s="51"/>
      <c r="D89" s="51"/>
      <c r="E89" s="52" t="s">
        <v>21</v>
      </c>
      <c r="F89" s="51"/>
      <c r="G89" s="10">
        <f>SUM(G87:G88)</f>
        <v>0</v>
      </c>
      <c r="H89" s="10">
        <f>SUM(H87:H88)</f>
        <v>0</v>
      </c>
      <c r="I89" s="18">
        <f>SUM(G89:H89)</f>
        <v>0</v>
      </c>
      <c r="J89" s="44">
        <f>SUM(I87:I88)</f>
        <v>0</v>
      </c>
    </row>
    <row r="90" spans="1:13" ht="13.5" thickBot="1" x14ac:dyDescent="0.35">
      <c r="E90" s="53"/>
      <c r="G90" s="36"/>
      <c r="H90" s="36"/>
      <c r="I90" s="54"/>
      <c r="J90" s="44"/>
    </row>
    <row r="91" spans="1:13" ht="13" x14ac:dyDescent="0.3">
      <c r="A91" s="4" t="s">
        <v>28</v>
      </c>
      <c r="B91" s="29"/>
      <c r="C91" s="29"/>
      <c r="D91" s="29"/>
      <c r="E91" s="29"/>
      <c r="F91" s="29"/>
      <c r="G91" s="29"/>
      <c r="H91" s="29"/>
      <c r="I91" s="55"/>
    </row>
    <row r="92" spans="1:13" x14ac:dyDescent="0.25">
      <c r="A92" s="5"/>
      <c r="B92" s="6"/>
      <c r="C92" s="6"/>
      <c r="D92" s="6"/>
      <c r="E92" s="6"/>
      <c r="F92" s="6"/>
      <c r="G92" s="3">
        <v>0</v>
      </c>
      <c r="H92" s="3">
        <f>G92*1.05</f>
        <v>0</v>
      </c>
      <c r="I92" s="16">
        <f>SUM(G92:H92)</f>
        <v>0</v>
      </c>
    </row>
    <row r="93" spans="1:13" ht="13.5" thickBot="1" x14ac:dyDescent="0.35">
      <c r="A93" s="50"/>
      <c r="B93" s="51"/>
      <c r="C93" s="51"/>
      <c r="D93" s="51"/>
      <c r="E93" s="52" t="s">
        <v>29</v>
      </c>
      <c r="F93" s="51"/>
      <c r="G93" s="11">
        <f t="shared" ref="G93:H93" si="18">SUM(G92:G92)</f>
        <v>0</v>
      </c>
      <c r="H93" s="11">
        <f t="shared" si="18"/>
        <v>0</v>
      </c>
      <c r="I93" s="19">
        <f>SUM(G93:H93)</f>
        <v>0</v>
      </c>
      <c r="J93" s="44">
        <f>SUM(I92)</f>
        <v>0</v>
      </c>
    </row>
    <row r="94" spans="1:13" ht="13" x14ac:dyDescent="0.3">
      <c r="E94" s="53"/>
      <c r="G94" s="36"/>
      <c r="H94" s="36"/>
      <c r="I94" s="54"/>
      <c r="J94" s="44"/>
    </row>
    <row r="95" spans="1:13" ht="13.5" thickBot="1" x14ac:dyDescent="0.35">
      <c r="A95" s="1"/>
      <c r="G95" s="44"/>
      <c r="H95" s="44"/>
      <c r="I95" s="47"/>
      <c r="J95" s="44"/>
    </row>
    <row r="96" spans="1:13" ht="13" x14ac:dyDescent="0.3">
      <c r="A96" s="4" t="s">
        <v>10</v>
      </c>
      <c r="B96" s="29"/>
      <c r="C96" s="29"/>
      <c r="D96" s="29"/>
      <c r="E96" s="29"/>
      <c r="F96" s="29"/>
      <c r="G96" s="29"/>
      <c r="H96" s="29"/>
      <c r="I96" s="55"/>
    </row>
    <row r="97" spans="1:10" x14ac:dyDescent="0.25">
      <c r="A97" s="5"/>
      <c r="B97" s="6"/>
      <c r="C97" s="6"/>
      <c r="D97" s="6"/>
      <c r="E97" s="6"/>
      <c r="F97" s="6"/>
      <c r="G97" s="3">
        <v>0</v>
      </c>
      <c r="H97" s="3">
        <v>0</v>
      </c>
      <c r="I97" s="16">
        <f>SUM(G97:H97)</f>
        <v>0</v>
      </c>
    </row>
    <row r="98" spans="1:10" ht="13.5" thickBot="1" x14ac:dyDescent="0.35">
      <c r="A98" s="50"/>
      <c r="B98" s="51"/>
      <c r="C98" s="51"/>
      <c r="D98" s="51"/>
      <c r="E98" s="52" t="s">
        <v>12</v>
      </c>
      <c r="F98" s="51"/>
      <c r="G98" s="11">
        <f t="shared" ref="G98:H98" si="19">SUM(G97:G97)</f>
        <v>0</v>
      </c>
      <c r="H98" s="11">
        <f t="shared" si="19"/>
        <v>0</v>
      </c>
      <c r="I98" s="19">
        <f>SUM(G98:H98)</f>
        <v>0</v>
      </c>
      <c r="J98" s="44">
        <f>SUM(I97)</f>
        <v>0</v>
      </c>
    </row>
    <row r="99" spans="1:10" ht="13.5" thickBot="1" x14ac:dyDescent="0.35">
      <c r="E99" s="53"/>
      <c r="G99" s="3"/>
      <c r="H99" s="3"/>
      <c r="I99" s="54"/>
    </row>
    <row r="100" spans="1:10" ht="13" x14ac:dyDescent="0.3">
      <c r="A100" s="4" t="s">
        <v>22</v>
      </c>
      <c r="B100" s="29"/>
      <c r="C100" s="29"/>
      <c r="D100" s="29"/>
      <c r="E100" s="29"/>
      <c r="F100" s="29"/>
      <c r="G100" s="48"/>
      <c r="H100" s="48"/>
      <c r="I100" s="49"/>
    </row>
    <row r="101" spans="1:10" x14ac:dyDescent="0.25">
      <c r="A101" s="5" t="s">
        <v>15</v>
      </c>
      <c r="B101" s="6"/>
      <c r="C101" s="6"/>
      <c r="D101" s="6"/>
      <c r="E101" s="6"/>
      <c r="F101" s="6"/>
      <c r="G101" s="2">
        <v>0</v>
      </c>
      <c r="H101" s="2">
        <v>0</v>
      </c>
      <c r="I101" s="17">
        <f>SUM(G101:H101)</f>
        <v>0</v>
      </c>
    </row>
    <row r="102" spans="1:10" ht="13.5" thickBot="1" x14ac:dyDescent="0.35">
      <c r="A102" s="50"/>
      <c r="B102" s="51"/>
      <c r="C102" s="51"/>
      <c r="D102" s="51"/>
      <c r="E102" s="52" t="s">
        <v>23</v>
      </c>
      <c r="F102" s="51"/>
      <c r="G102" s="10">
        <f>SUM(G101:G101)</f>
        <v>0</v>
      </c>
      <c r="H102" s="10">
        <f>SUM(H101:H101)</f>
        <v>0</v>
      </c>
      <c r="I102" s="18">
        <f>SUM(G102:H102)</f>
        <v>0</v>
      </c>
      <c r="J102" s="44">
        <f>SUM(I101:I101)</f>
        <v>0</v>
      </c>
    </row>
    <row r="103" spans="1:10" ht="13.5" thickBot="1" x14ac:dyDescent="0.35">
      <c r="E103" s="53"/>
      <c r="G103" s="3"/>
      <c r="H103" s="3"/>
      <c r="I103" s="54"/>
    </row>
    <row r="104" spans="1:10" ht="13" x14ac:dyDescent="0.3">
      <c r="A104" s="4" t="s">
        <v>24</v>
      </c>
      <c r="B104" s="29"/>
      <c r="C104" s="29"/>
      <c r="D104" s="29"/>
      <c r="E104" s="29"/>
      <c r="F104" s="29"/>
      <c r="G104" s="48"/>
      <c r="H104" s="48"/>
      <c r="I104" s="49"/>
    </row>
    <row r="105" spans="1:10" x14ac:dyDescent="0.25">
      <c r="A105" s="67"/>
      <c r="B105" s="6"/>
      <c r="C105" s="6"/>
      <c r="D105" s="6"/>
      <c r="E105" s="6"/>
      <c r="F105" s="6"/>
      <c r="G105" s="3">
        <v>0</v>
      </c>
      <c r="H105" s="3">
        <v>0</v>
      </c>
      <c r="I105" s="16">
        <f>SUM(G105:H105)</f>
        <v>0</v>
      </c>
    </row>
    <row r="106" spans="1:10" x14ac:dyDescent="0.25">
      <c r="A106" s="5" t="s">
        <v>15</v>
      </c>
      <c r="B106" s="6"/>
      <c r="C106" s="6"/>
      <c r="D106" s="6"/>
      <c r="E106" s="6"/>
      <c r="F106" s="6"/>
      <c r="G106" s="2">
        <v>0</v>
      </c>
      <c r="H106" s="2">
        <v>0</v>
      </c>
      <c r="I106" s="17">
        <f>SUM(G106:H106)</f>
        <v>0</v>
      </c>
    </row>
    <row r="107" spans="1:10" ht="13.5" thickBot="1" x14ac:dyDescent="0.35">
      <c r="A107" s="50"/>
      <c r="B107" s="51"/>
      <c r="C107" s="51"/>
      <c r="D107" s="51"/>
      <c r="E107" s="52" t="s">
        <v>25</v>
      </c>
      <c r="F107" s="51"/>
      <c r="G107" s="10">
        <f>SUM(G105:G106)</f>
        <v>0</v>
      </c>
      <c r="H107" s="10">
        <f>SUM(H105:H106)</f>
        <v>0</v>
      </c>
      <c r="I107" s="18">
        <f>SUM(G107:H107)</f>
        <v>0</v>
      </c>
      <c r="J107" s="44">
        <f>SUM(I105:I106)</f>
        <v>0</v>
      </c>
    </row>
    <row r="108" spans="1:10" ht="13.5" thickBot="1" x14ac:dyDescent="0.35">
      <c r="E108" s="53"/>
      <c r="G108" s="3"/>
      <c r="H108" s="3"/>
      <c r="I108" s="54"/>
    </row>
    <row r="109" spans="1:10" ht="13" x14ac:dyDescent="0.3">
      <c r="A109" s="4" t="s">
        <v>26</v>
      </c>
      <c r="B109" s="29"/>
      <c r="C109" s="29"/>
      <c r="D109" s="29"/>
      <c r="E109" s="29"/>
      <c r="F109" s="29"/>
      <c r="G109" s="48"/>
      <c r="H109" s="48"/>
      <c r="I109" s="49"/>
    </row>
    <row r="110" spans="1:10" x14ac:dyDescent="0.25">
      <c r="A110" s="67" t="s">
        <v>83</v>
      </c>
      <c r="B110" s="6"/>
      <c r="C110" s="6"/>
      <c r="D110" s="6"/>
      <c r="E110" s="6"/>
      <c r="F110" s="6"/>
      <c r="G110" s="3">
        <v>0</v>
      </c>
      <c r="H110" s="3">
        <v>0</v>
      </c>
      <c r="I110" s="16">
        <f t="shared" ref="I110:I115" si="20">SUM(G110:H110)</f>
        <v>0</v>
      </c>
    </row>
    <row r="111" spans="1:10" x14ac:dyDescent="0.25">
      <c r="A111" s="5"/>
      <c r="B111" s="6"/>
      <c r="C111" s="6"/>
      <c r="D111" s="6"/>
      <c r="E111" s="6"/>
      <c r="F111" s="6"/>
      <c r="G111" s="3">
        <v>0</v>
      </c>
      <c r="H111" s="3">
        <v>0</v>
      </c>
      <c r="I111" s="16">
        <f t="shared" si="20"/>
        <v>0</v>
      </c>
    </row>
    <row r="112" spans="1:10" x14ac:dyDescent="0.25">
      <c r="A112" s="5"/>
      <c r="B112" s="6"/>
      <c r="C112" s="6"/>
      <c r="D112" s="6"/>
      <c r="E112" s="6"/>
      <c r="F112" s="6"/>
      <c r="G112" s="3">
        <v>0</v>
      </c>
      <c r="H112" s="3">
        <v>0</v>
      </c>
      <c r="I112" s="16">
        <f t="shared" si="20"/>
        <v>0</v>
      </c>
    </row>
    <row r="113" spans="1:11" x14ac:dyDescent="0.25">
      <c r="A113" s="5"/>
      <c r="B113" s="6"/>
      <c r="C113" s="6"/>
      <c r="D113" s="6"/>
      <c r="E113" s="6"/>
      <c r="F113" s="6"/>
      <c r="G113" s="3">
        <v>0</v>
      </c>
      <c r="H113" s="3">
        <v>0</v>
      </c>
      <c r="I113" s="16">
        <f t="shared" si="20"/>
        <v>0</v>
      </c>
    </row>
    <row r="114" spans="1:11" x14ac:dyDescent="0.25">
      <c r="A114" s="5"/>
      <c r="B114" s="6"/>
      <c r="C114" s="6"/>
      <c r="D114" s="6"/>
      <c r="E114" s="6"/>
      <c r="F114" s="6"/>
      <c r="G114" s="69">
        <v>0</v>
      </c>
      <c r="H114" s="69">
        <v>0</v>
      </c>
      <c r="I114" s="71">
        <f t="shared" si="20"/>
        <v>0</v>
      </c>
    </row>
    <row r="115" spans="1:11" ht="13.5" thickBot="1" x14ac:dyDescent="0.35">
      <c r="A115" s="50"/>
      <c r="B115" s="51"/>
      <c r="C115" s="51"/>
      <c r="D115" s="51"/>
      <c r="E115" s="52" t="s">
        <v>27</v>
      </c>
      <c r="F115" s="51"/>
      <c r="G115" s="10">
        <f>SUM(G110:G114)</f>
        <v>0</v>
      </c>
      <c r="H115" s="10">
        <f>SUM(H110:H114)</f>
        <v>0</v>
      </c>
      <c r="I115" s="18">
        <f t="shared" si="20"/>
        <v>0</v>
      </c>
      <c r="J115" s="44">
        <f>SUM(I110:I114)</f>
        <v>0</v>
      </c>
    </row>
    <row r="116" spans="1:11" ht="13.5" thickBot="1" x14ac:dyDescent="0.35">
      <c r="A116" s="6"/>
      <c r="B116" s="6"/>
      <c r="C116" s="6"/>
      <c r="D116" s="6"/>
      <c r="E116" s="123"/>
      <c r="F116" s="6"/>
      <c r="G116" s="124"/>
      <c r="H116" s="124"/>
      <c r="I116" s="125"/>
      <c r="J116" s="44"/>
    </row>
    <row r="117" spans="1:11" ht="13" x14ac:dyDescent="0.3">
      <c r="A117" s="4" t="s">
        <v>109</v>
      </c>
      <c r="B117" s="126"/>
      <c r="C117" s="126"/>
      <c r="D117" s="126"/>
      <c r="E117" s="127"/>
      <c r="F117" s="126"/>
      <c r="G117" s="128"/>
      <c r="H117" s="128"/>
      <c r="I117" s="129"/>
      <c r="J117" s="130"/>
    </row>
    <row r="118" spans="1:11" ht="13" x14ac:dyDescent="0.3">
      <c r="A118" s="32"/>
      <c r="B118" s="60"/>
      <c r="C118" s="60"/>
      <c r="D118" s="60"/>
      <c r="E118" s="123"/>
      <c r="F118" s="60"/>
      <c r="G118" s="61">
        <v>0</v>
      </c>
      <c r="H118" s="134">
        <v>0</v>
      </c>
      <c r="I118" s="131">
        <f>SUM(G118:H118)</f>
        <v>0</v>
      </c>
      <c r="J118" s="130"/>
    </row>
    <row r="119" spans="1:11" ht="13" x14ac:dyDescent="0.3">
      <c r="A119" s="32"/>
      <c r="B119" s="60"/>
      <c r="C119" s="60"/>
      <c r="D119" s="60"/>
      <c r="E119" s="123"/>
      <c r="F119" s="60"/>
      <c r="G119" s="69"/>
      <c r="H119" s="69"/>
      <c r="I119" s="71"/>
      <c r="J119" s="130"/>
    </row>
    <row r="120" spans="1:11" ht="13.5" thickBot="1" x14ac:dyDescent="0.35">
      <c r="A120" s="132"/>
      <c r="B120" s="133"/>
      <c r="C120" s="133"/>
      <c r="D120" s="133"/>
      <c r="E120" s="52" t="s">
        <v>110</v>
      </c>
      <c r="F120" s="133"/>
      <c r="G120" s="10">
        <f>SUM(G118:G119)</f>
        <v>0</v>
      </c>
      <c r="H120" s="10">
        <f t="shared" ref="H120" si="21">SUM(H118:H119)</f>
        <v>0</v>
      </c>
      <c r="I120" s="18">
        <f>SUM(G120:H120)</f>
        <v>0</v>
      </c>
      <c r="J120" s="130">
        <f>SUM(I117:I119)</f>
        <v>0</v>
      </c>
    </row>
    <row r="121" spans="1:11" ht="13.5" thickBot="1" x14ac:dyDescent="0.35">
      <c r="E121" s="53"/>
      <c r="G121" s="36"/>
      <c r="H121" s="36"/>
      <c r="I121" s="54"/>
      <c r="J121" s="44"/>
    </row>
    <row r="122" spans="1:11" ht="13" x14ac:dyDescent="0.3">
      <c r="A122" s="4" t="s">
        <v>30</v>
      </c>
      <c r="B122" s="29"/>
      <c r="C122" s="29"/>
      <c r="D122" s="29"/>
      <c r="E122" s="29"/>
      <c r="F122" s="29"/>
      <c r="G122" s="48"/>
      <c r="H122" s="48"/>
      <c r="I122" s="49"/>
    </row>
    <row r="123" spans="1:11" x14ac:dyDescent="0.25">
      <c r="A123" s="67" t="s">
        <v>75</v>
      </c>
      <c r="B123" s="6"/>
      <c r="C123" s="6"/>
      <c r="D123" s="6"/>
      <c r="E123" s="6"/>
      <c r="F123" s="6"/>
      <c r="G123" s="3">
        <v>0</v>
      </c>
      <c r="H123" s="3">
        <v>0</v>
      </c>
      <c r="I123" s="16">
        <f>SUM(G123:H123)</f>
        <v>0</v>
      </c>
    </row>
    <row r="124" spans="1:11" x14ac:dyDescent="0.25">
      <c r="A124" s="67" t="s">
        <v>76</v>
      </c>
      <c r="B124" s="6"/>
      <c r="C124" s="6"/>
      <c r="D124" s="6"/>
      <c r="E124" s="6"/>
      <c r="F124" s="6"/>
      <c r="G124" s="2">
        <v>0</v>
      </c>
      <c r="H124" s="2">
        <v>0</v>
      </c>
      <c r="I124" s="17">
        <f>SUM(G124:H124)</f>
        <v>0</v>
      </c>
      <c r="K124" s="44"/>
    </row>
    <row r="125" spans="1:11" ht="13.5" thickBot="1" x14ac:dyDescent="0.35">
      <c r="A125" s="50"/>
      <c r="B125" s="51"/>
      <c r="C125" s="51"/>
      <c r="D125" s="51"/>
      <c r="E125" s="52" t="s">
        <v>31</v>
      </c>
      <c r="F125" s="51"/>
      <c r="G125" s="10">
        <f>SUM(G123:G124)</f>
        <v>0</v>
      </c>
      <c r="H125" s="10">
        <f>SUM(H123:H124)</f>
        <v>0</v>
      </c>
      <c r="I125" s="18">
        <f>SUM(G125:H125)</f>
        <v>0</v>
      </c>
      <c r="J125" s="44">
        <f>SUM(I123:I124)</f>
        <v>0</v>
      </c>
      <c r="K125" s="44"/>
    </row>
    <row r="126" spans="1:11" s="1" customFormat="1" ht="13" x14ac:dyDescent="0.3">
      <c r="A126" s="22"/>
      <c r="B126" s="22"/>
      <c r="C126" s="22"/>
      <c r="D126" s="22"/>
      <c r="E126" s="22"/>
      <c r="F126" s="22"/>
      <c r="G126" s="36"/>
      <c r="H126" s="36"/>
      <c r="I126" s="54"/>
      <c r="J126" s="22"/>
      <c r="K126" s="22"/>
    </row>
    <row r="127" spans="1:11" ht="13" x14ac:dyDescent="0.3">
      <c r="A127" s="56" t="s">
        <v>47</v>
      </c>
      <c r="B127" s="57"/>
      <c r="C127" s="1"/>
      <c r="D127" s="1"/>
      <c r="E127" s="1"/>
      <c r="F127" s="1"/>
      <c r="G127" s="12">
        <f>ROUND(G84+G98+G115+G89+G93+G102+G107+G120+G125,0)</f>
        <v>0</v>
      </c>
      <c r="H127" s="12">
        <f>ROUND(H84+H98+H115+H89+H93+H102+H107+H120+H125,0)</f>
        <v>0</v>
      </c>
      <c r="I127" s="20">
        <f>SUM(G127:H127)</f>
        <v>0</v>
      </c>
      <c r="J127" s="12">
        <f>I84+I89+I93+I98+I102+I107+I115+I120+I125</f>
        <v>0</v>
      </c>
      <c r="K127" s="1"/>
    </row>
    <row r="128" spans="1:11" s="1" customFormat="1" ht="13" x14ac:dyDescent="0.3">
      <c r="A128" s="22" t="s">
        <v>11</v>
      </c>
      <c r="B128" s="36"/>
      <c r="C128" s="22"/>
      <c r="D128" s="22"/>
      <c r="E128" s="22"/>
      <c r="F128" s="22"/>
      <c r="G128" s="44">
        <f>G127-G98-G124-G93</f>
        <v>0</v>
      </c>
      <c r="H128" s="44">
        <f t="shared" ref="H128" si="22">H127-H98-H124-H93</f>
        <v>0</v>
      </c>
      <c r="I128" s="47">
        <f>SUM(G128:H128)</f>
        <v>0</v>
      </c>
      <c r="J128" s="44">
        <f>J127-I93-I98-I124</f>
        <v>0</v>
      </c>
      <c r="K128" s="22"/>
    </row>
    <row r="129" spans="1:11" s="1" customFormat="1" ht="13" x14ac:dyDescent="0.3">
      <c r="A129" s="1" t="s">
        <v>77</v>
      </c>
      <c r="B129" s="58"/>
      <c r="G129" s="70">
        <f>ROUND(G128*0.525,0)</f>
        <v>0</v>
      </c>
      <c r="H129" s="70">
        <f>ROUND(H128*0.525,0)</f>
        <v>0</v>
      </c>
      <c r="I129" s="68">
        <f>SUM(G129:H129)</f>
        <v>0</v>
      </c>
      <c r="J129" s="8">
        <f>J128*0.525</f>
        <v>0</v>
      </c>
    </row>
    <row r="130" spans="1:11" s="1" customFormat="1" ht="13" x14ac:dyDescent="0.3">
      <c r="A130" s="56" t="s">
        <v>48</v>
      </c>
      <c r="B130" s="57"/>
      <c r="G130" s="12">
        <f>G127+G129</f>
        <v>0</v>
      </c>
      <c r="H130" s="12">
        <f>H127+H129</f>
        <v>0</v>
      </c>
      <c r="I130" s="20">
        <f>SUM(G130:H130)</f>
        <v>0</v>
      </c>
      <c r="J130" s="12">
        <f>I127+I129</f>
        <v>0</v>
      </c>
    </row>
    <row r="131" spans="1:11" ht="13" x14ac:dyDescent="0.3">
      <c r="A131" s="1"/>
      <c r="B131" s="1"/>
      <c r="C131" s="1"/>
      <c r="D131" s="1"/>
      <c r="E131" s="1"/>
      <c r="F131" s="1"/>
      <c r="G131" s="1"/>
      <c r="H131" s="1"/>
      <c r="I131" s="1"/>
      <c r="J131" s="1"/>
      <c r="K131" s="1"/>
    </row>
    <row r="133" spans="1:11" x14ac:dyDescent="0.25">
      <c r="F133" s="66"/>
      <c r="G133" s="44"/>
      <c r="H133" s="44"/>
    </row>
    <row r="134" spans="1:11" x14ac:dyDescent="0.25">
      <c r="F134" s="66"/>
      <c r="G134" s="44"/>
      <c r="H134" s="44"/>
    </row>
  </sheetData>
  <mergeCells count="1">
    <mergeCell ref="L12:N12"/>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workbookViewId="0">
      <selection sqref="A1:P1"/>
    </sheetView>
  </sheetViews>
  <sheetFormatPr defaultRowHeight="12.5" x14ac:dyDescent="0.25"/>
  <cols>
    <col min="4" max="4" width="16.08984375" customWidth="1"/>
    <col min="8" max="8" width="4.81640625" customWidth="1"/>
  </cols>
  <sheetData>
    <row r="1" spans="1:16" s="83" customFormat="1" ht="20" x14ac:dyDescent="0.4">
      <c r="A1" s="155" t="s">
        <v>32</v>
      </c>
      <c r="B1" s="155"/>
      <c r="C1" s="155"/>
      <c r="D1" s="155"/>
      <c r="E1" s="155"/>
      <c r="F1" s="155"/>
      <c r="G1" s="155"/>
      <c r="H1" s="155"/>
      <c r="I1" s="155"/>
      <c r="J1" s="155"/>
      <c r="K1" s="155"/>
      <c r="L1" s="155"/>
      <c r="M1" s="155"/>
      <c r="N1" s="155"/>
      <c r="O1" s="155"/>
      <c r="P1" s="155"/>
    </row>
    <row r="2" spans="1:16" ht="15.5" x14ac:dyDescent="0.35">
      <c r="A2" s="84" t="s">
        <v>93</v>
      </c>
      <c r="B2" s="85"/>
      <c r="C2" s="85"/>
      <c r="D2" s="85"/>
      <c r="E2" s="85"/>
      <c r="F2" s="85"/>
      <c r="G2" s="85"/>
      <c r="H2" s="85"/>
      <c r="I2" s="151" t="s">
        <v>94</v>
      </c>
      <c r="J2" s="151"/>
      <c r="K2" s="151"/>
      <c r="L2" s="151"/>
      <c r="M2" s="151"/>
      <c r="N2" s="151"/>
      <c r="O2" s="85"/>
      <c r="P2" s="85"/>
    </row>
    <row r="3" spans="1:16" s="89" customFormat="1" ht="15.5" x14ac:dyDescent="0.35">
      <c r="A3" s="86"/>
      <c r="B3" s="87"/>
      <c r="C3" s="87"/>
      <c r="D3" s="87"/>
      <c r="E3" s="87"/>
      <c r="F3" s="87"/>
      <c r="G3" s="87"/>
      <c r="H3" s="87"/>
      <c r="I3" s="88"/>
      <c r="J3" s="87"/>
      <c r="K3" s="87"/>
      <c r="L3" s="87"/>
      <c r="M3" s="87"/>
      <c r="N3" s="87"/>
      <c r="O3" s="87"/>
      <c r="P3" s="87"/>
    </row>
    <row r="4" spans="1:16" ht="15.5" x14ac:dyDescent="0.35">
      <c r="A4" s="150" t="s">
        <v>33</v>
      </c>
      <c r="B4" s="150"/>
      <c r="C4" s="150"/>
      <c r="D4" s="150"/>
      <c r="E4" s="150"/>
      <c r="F4" s="150"/>
      <c r="G4" s="150"/>
      <c r="H4" s="150"/>
      <c r="I4" s="150"/>
      <c r="J4" s="150"/>
      <c r="K4" s="150"/>
      <c r="L4" s="150"/>
      <c r="M4" s="150"/>
      <c r="N4" s="150"/>
      <c r="O4" s="150"/>
      <c r="P4" s="150"/>
    </row>
    <row r="5" spans="1:16" ht="15.5" x14ac:dyDescent="0.35">
      <c r="A5" s="153" t="s">
        <v>81</v>
      </c>
      <c r="B5" s="153"/>
      <c r="C5" s="153"/>
      <c r="D5" s="153"/>
      <c r="E5" s="153"/>
      <c r="F5" s="153"/>
      <c r="G5" s="153"/>
      <c r="H5" s="153"/>
      <c r="I5" s="153"/>
      <c r="J5" s="153"/>
      <c r="K5" s="153"/>
      <c r="L5" s="153"/>
      <c r="M5" s="153"/>
      <c r="N5" s="153"/>
      <c r="O5" s="153"/>
      <c r="P5" s="153"/>
    </row>
    <row r="6" spans="1:16" ht="15.5" x14ac:dyDescent="0.35">
      <c r="A6" s="153" t="s">
        <v>112</v>
      </c>
      <c r="B6" s="153"/>
      <c r="C6" s="153"/>
      <c r="D6" s="153"/>
      <c r="E6" s="153"/>
      <c r="F6" s="153"/>
      <c r="G6" s="153"/>
      <c r="H6" s="153"/>
      <c r="I6" s="153"/>
      <c r="J6" s="153"/>
      <c r="K6" s="153"/>
      <c r="L6" s="153"/>
      <c r="M6" s="153"/>
      <c r="N6" s="153"/>
      <c r="O6" s="153"/>
      <c r="P6" s="153"/>
    </row>
    <row r="7" spans="1:16" ht="15.5" x14ac:dyDescent="0.35">
      <c r="A7" s="153" t="s">
        <v>95</v>
      </c>
      <c r="B7" s="153"/>
      <c r="C7" s="153"/>
      <c r="D7" s="153"/>
      <c r="E7" s="153"/>
      <c r="F7" s="153"/>
      <c r="G7" s="153"/>
      <c r="H7" s="153"/>
      <c r="I7" s="153"/>
      <c r="J7" s="153"/>
      <c r="K7" s="153"/>
      <c r="L7" s="153"/>
      <c r="M7" s="153"/>
      <c r="N7" s="153"/>
      <c r="O7" s="153"/>
      <c r="P7" s="153"/>
    </row>
    <row r="8" spans="1:16" ht="15.5" x14ac:dyDescent="0.35">
      <c r="A8" s="138"/>
      <c r="B8" s="138"/>
      <c r="C8" s="138"/>
      <c r="D8" s="138"/>
      <c r="E8" s="138"/>
      <c r="F8" s="138"/>
      <c r="G8" s="138"/>
      <c r="H8" s="138"/>
      <c r="I8" s="138"/>
      <c r="J8" s="138"/>
      <c r="K8" s="138"/>
      <c r="L8" s="138"/>
      <c r="M8" s="138"/>
      <c r="N8" s="138"/>
      <c r="O8" s="138"/>
      <c r="P8" s="138"/>
    </row>
    <row r="9" spans="1:16" ht="15.5" x14ac:dyDescent="0.35">
      <c r="A9" s="150" t="s">
        <v>34</v>
      </c>
      <c r="B9" s="150"/>
      <c r="C9" s="150"/>
      <c r="D9" s="150"/>
      <c r="E9" s="150"/>
      <c r="F9" s="150"/>
      <c r="G9" s="150"/>
      <c r="H9" s="150"/>
      <c r="I9" s="150"/>
      <c r="J9" s="150"/>
      <c r="K9" s="150"/>
      <c r="L9" s="150"/>
      <c r="M9" s="150"/>
      <c r="N9" s="150"/>
      <c r="O9" s="150"/>
      <c r="P9" s="150"/>
    </row>
    <row r="10" spans="1:16" ht="77.25" customHeight="1" x14ac:dyDescent="0.25">
      <c r="A10" s="152" t="s">
        <v>96</v>
      </c>
      <c r="B10" s="152"/>
      <c r="C10" s="152"/>
      <c r="D10" s="152"/>
      <c r="E10" s="152"/>
      <c r="F10" s="152"/>
      <c r="G10" s="152"/>
      <c r="H10" s="152"/>
      <c r="I10" s="152"/>
      <c r="J10" s="152"/>
      <c r="K10" s="152"/>
      <c r="L10" s="152"/>
      <c r="M10" s="152"/>
      <c r="N10" s="152"/>
      <c r="O10" s="152"/>
      <c r="P10" s="152"/>
    </row>
    <row r="11" spans="1:16" ht="15.5" x14ac:dyDescent="0.25">
      <c r="A11" s="136"/>
      <c r="B11" s="136"/>
      <c r="C11" s="136"/>
      <c r="D11" s="136"/>
      <c r="E11" s="136"/>
      <c r="F11" s="136"/>
      <c r="G11" s="136"/>
      <c r="H11" s="136"/>
      <c r="I11" s="136"/>
      <c r="J11" s="136"/>
      <c r="K11" s="136"/>
      <c r="L11" s="136"/>
      <c r="M11" s="136"/>
      <c r="N11" s="136"/>
      <c r="O11" s="136"/>
      <c r="P11" s="136"/>
    </row>
    <row r="12" spans="1:16" ht="15.5" x14ac:dyDescent="0.35">
      <c r="A12" s="150" t="s">
        <v>35</v>
      </c>
      <c r="B12" s="150"/>
      <c r="C12" s="150"/>
      <c r="D12" s="150"/>
      <c r="E12" s="150"/>
      <c r="F12" s="150"/>
      <c r="G12" s="150"/>
      <c r="H12" s="150"/>
      <c r="I12" s="150"/>
      <c r="J12" s="150"/>
      <c r="K12" s="150"/>
      <c r="L12" s="150"/>
      <c r="M12" s="150"/>
      <c r="N12" s="150"/>
      <c r="O12" s="150"/>
      <c r="P12" s="150"/>
    </row>
    <row r="13" spans="1:16" ht="15.5" x14ac:dyDescent="0.35">
      <c r="A13" s="144" t="s">
        <v>52</v>
      </c>
      <c r="B13" s="144"/>
      <c r="C13" s="144"/>
      <c r="D13" s="144"/>
      <c r="E13" s="153" t="s">
        <v>97</v>
      </c>
      <c r="F13" s="153"/>
      <c r="G13" s="153"/>
      <c r="H13" s="153"/>
      <c r="I13" s="153"/>
      <c r="J13" s="153"/>
      <c r="K13" s="153"/>
      <c r="L13" s="153"/>
      <c r="M13" s="153"/>
      <c r="N13" s="153"/>
      <c r="O13" s="153"/>
      <c r="P13" s="153"/>
    </row>
    <row r="14" spans="1:16" ht="15.5" x14ac:dyDescent="0.35">
      <c r="A14" s="144" t="s">
        <v>113</v>
      </c>
      <c r="B14" s="144"/>
      <c r="C14" s="144"/>
      <c r="D14" s="144"/>
      <c r="E14" s="153" t="s">
        <v>114</v>
      </c>
      <c r="F14" s="153"/>
      <c r="G14" s="153"/>
      <c r="H14" s="153"/>
      <c r="I14" s="153"/>
      <c r="J14" s="153"/>
      <c r="K14" s="153"/>
      <c r="L14" s="153"/>
      <c r="M14" s="153"/>
      <c r="N14" s="153"/>
      <c r="O14" s="153"/>
      <c r="P14" s="153"/>
    </row>
    <row r="15" spans="1:16" ht="15.5" x14ac:dyDescent="0.35">
      <c r="A15" s="144" t="s">
        <v>24</v>
      </c>
      <c r="B15" s="144"/>
      <c r="C15" s="144"/>
      <c r="D15" s="144"/>
      <c r="E15" s="153" t="s">
        <v>50</v>
      </c>
      <c r="F15" s="153"/>
      <c r="G15" s="153"/>
      <c r="H15" s="153"/>
      <c r="I15" s="153"/>
      <c r="J15" s="153"/>
      <c r="K15" s="153"/>
      <c r="L15" s="153"/>
      <c r="M15" s="153"/>
      <c r="N15" s="153"/>
      <c r="O15" s="153"/>
      <c r="P15" s="153"/>
    </row>
    <row r="16" spans="1:16" ht="15.5" x14ac:dyDescent="0.35">
      <c r="A16" s="144" t="s">
        <v>36</v>
      </c>
      <c r="B16" s="144"/>
      <c r="C16" s="144"/>
      <c r="D16" s="144"/>
      <c r="E16" s="153" t="s">
        <v>37</v>
      </c>
      <c r="F16" s="153"/>
      <c r="G16" s="153"/>
      <c r="H16" s="153"/>
      <c r="I16" s="153"/>
      <c r="J16" s="153"/>
      <c r="K16" s="153"/>
      <c r="L16" s="153"/>
      <c r="M16" s="153"/>
      <c r="N16" s="153"/>
      <c r="O16" s="153"/>
      <c r="P16" s="153"/>
    </row>
    <row r="17" spans="1:20" ht="15.5" x14ac:dyDescent="0.35">
      <c r="A17" s="144" t="s">
        <v>28</v>
      </c>
      <c r="B17" s="144"/>
      <c r="C17" s="144"/>
      <c r="D17" s="144"/>
      <c r="E17" s="153" t="s">
        <v>38</v>
      </c>
      <c r="F17" s="153"/>
      <c r="G17" s="153"/>
      <c r="H17" s="153"/>
      <c r="I17" s="153"/>
      <c r="J17" s="153"/>
      <c r="K17" s="153"/>
      <c r="L17" s="153"/>
      <c r="M17" s="153"/>
      <c r="N17" s="153"/>
      <c r="O17" s="153"/>
      <c r="P17" s="153"/>
    </row>
    <row r="18" spans="1:20" s="89" customFormat="1" ht="15.5" x14ac:dyDescent="0.35">
      <c r="A18" s="87" t="s">
        <v>115</v>
      </c>
      <c r="B18" s="87"/>
      <c r="C18" s="87"/>
      <c r="D18" s="87"/>
      <c r="E18" s="139" t="s">
        <v>116</v>
      </c>
      <c r="F18" s="139"/>
      <c r="G18" s="139"/>
      <c r="H18" s="139"/>
      <c r="I18" s="139"/>
      <c r="J18" s="139"/>
      <c r="K18" s="139"/>
      <c r="L18" s="139"/>
      <c r="M18" s="139"/>
      <c r="N18" s="139"/>
      <c r="O18" s="139"/>
      <c r="P18" s="139"/>
    </row>
    <row r="19" spans="1:20" s="89" customFormat="1" ht="15.5" x14ac:dyDescent="0.35">
      <c r="A19" s="87" t="s">
        <v>117</v>
      </c>
      <c r="B19" s="87"/>
      <c r="C19" s="87"/>
      <c r="D19" s="87"/>
      <c r="E19" s="139" t="s">
        <v>114</v>
      </c>
      <c r="F19" s="139"/>
      <c r="G19" s="139"/>
      <c r="H19" s="139"/>
      <c r="I19" s="139"/>
      <c r="J19" s="139"/>
      <c r="K19" s="139"/>
      <c r="L19" s="139"/>
      <c r="M19" s="139"/>
      <c r="N19" s="139"/>
      <c r="O19" s="139"/>
      <c r="P19" s="139"/>
    </row>
    <row r="20" spans="1:20" ht="15.5" x14ac:dyDescent="0.35">
      <c r="A20" s="144" t="s">
        <v>39</v>
      </c>
      <c r="B20" s="144"/>
      <c r="C20" s="144"/>
      <c r="D20" s="144"/>
      <c r="E20" s="144"/>
      <c r="F20" s="144"/>
      <c r="G20" s="144"/>
      <c r="H20" s="144"/>
      <c r="I20" s="144"/>
      <c r="J20" s="144"/>
      <c r="K20" s="144"/>
      <c r="L20" s="144"/>
      <c r="M20" s="144"/>
      <c r="N20" s="144"/>
      <c r="O20" s="144"/>
      <c r="P20" s="144"/>
    </row>
    <row r="21" spans="1:20" ht="15.5" x14ac:dyDescent="0.35">
      <c r="A21" s="137"/>
      <c r="B21" s="137"/>
      <c r="C21" s="137"/>
      <c r="D21" s="137"/>
      <c r="E21" s="137"/>
      <c r="F21" s="137"/>
      <c r="G21" s="137"/>
      <c r="H21" s="137"/>
      <c r="I21" s="137"/>
      <c r="J21" s="137"/>
      <c r="K21" s="137"/>
      <c r="L21" s="137"/>
      <c r="M21" s="137"/>
      <c r="N21" s="137"/>
      <c r="O21" s="137"/>
      <c r="P21" s="137"/>
    </row>
    <row r="22" spans="1:20" ht="15.5" x14ac:dyDescent="0.35">
      <c r="A22" s="150" t="s">
        <v>79</v>
      </c>
      <c r="B22" s="150"/>
      <c r="C22" s="150"/>
      <c r="D22" s="150"/>
      <c r="E22" s="150"/>
      <c r="F22" s="150"/>
      <c r="G22" s="150"/>
      <c r="H22" s="150"/>
      <c r="I22" s="150"/>
      <c r="J22" s="150"/>
      <c r="K22" s="150"/>
      <c r="L22" s="150"/>
      <c r="M22" s="150"/>
      <c r="N22" s="150"/>
      <c r="O22" s="150"/>
      <c r="P22" s="150"/>
    </row>
    <row r="23" spans="1:20" s="72" customFormat="1" ht="15" customHeight="1" x14ac:dyDescent="0.35">
      <c r="A23" s="145" t="s">
        <v>80</v>
      </c>
      <c r="B23" s="145"/>
      <c r="C23" s="145"/>
      <c r="D23" s="145"/>
      <c r="E23" s="145"/>
      <c r="F23" s="145"/>
      <c r="G23" s="145"/>
      <c r="H23" s="145"/>
      <c r="I23" s="145"/>
      <c r="J23" s="145"/>
      <c r="K23" s="145"/>
      <c r="L23" s="145"/>
      <c r="M23" s="145"/>
      <c r="N23" s="145"/>
      <c r="O23" s="145"/>
      <c r="P23" s="145"/>
    </row>
    <row r="24" spans="1:20" s="75" customFormat="1" ht="15" customHeight="1" x14ac:dyDescent="0.35">
      <c r="A24" s="145" t="s">
        <v>98</v>
      </c>
      <c r="B24" s="145"/>
      <c r="C24" s="145"/>
      <c r="D24" s="145"/>
      <c r="E24" s="145"/>
      <c r="F24" s="145"/>
      <c r="G24" s="145"/>
      <c r="H24" s="145"/>
      <c r="I24" s="145"/>
      <c r="J24" s="145"/>
      <c r="K24" s="145"/>
      <c r="L24" s="145"/>
      <c r="M24" s="145"/>
      <c r="N24" s="145"/>
      <c r="O24" s="145"/>
      <c r="P24" s="145"/>
    </row>
    <row r="25" spans="1:20" s="75" customFormat="1" ht="15" customHeight="1" x14ac:dyDescent="0.35">
      <c r="A25" s="154" t="s">
        <v>99</v>
      </c>
      <c r="B25" s="154"/>
      <c r="C25" s="154"/>
      <c r="D25" s="154"/>
      <c r="E25" s="154"/>
      <c r="F25" s="154"/>
      <c r="G25" s="154"/>
      <c r="H25" s="154"/>
      <c r="I25" s="154"/>
      <c r="J25" s="154"/>
      <c r="K25" s="154"/>
      <c r="L25" s="154"/>
      <c r="M25" s="154"/>
      <c r="N25" s="154"/>
      <c r="O25" s="154"/>
      <c r="P25" s="154"/>
    </row>
    <row r="26" spans="1:20" s="75" customFormat="1" ht="15" customHeight="1" x14ac:dyDescent="0.35">
      <c r="A26" s="145" t="s">
        <v>100</v>
      </c>
      <c r="B26" s="145"/>
      <c r="C26" s="145"/>
      <c r="D26" s="145"/>
      <c r="E26" s="145"/>
      <c r="F26" s="145"/>
      <c r="G26" s="145"/>
      <c r="H26" s="145"/>
      <c r="I26" s="145"/>
      <c r="J26" s="145"/>
      <c r="K26" s="145"/>
      <c r="L26" s="145"/>
      <c r="M26" s="145"/>
      <c r="N26" s="145"/>
      <c r="O26" s="145"/>
      <c r="P26" s="145"/>
    </row>
    <row r="27" spans="1:20" s="75" customFormat="1" ht="15" customHeight="1" x14ac:dyDescent="0.35">
      <c r="A27" s="139"/>
      <c r="B27" s="139"/>
      <c r="C27" s="139"/>
      <c r="D27" s="139"/>
      <c r="E27" s="139"/>
      <c r="F27" s="139"/>
      <c r="G27" s="139"/>
      <c r="H27" s="139"/>
      <c r="I27" s="139"/>
      <c r="J27" s="139"/>
      <c r="K27" s="139"/>
      <c r="L27" s="139"/>
      <c r="M27" s="139"/>
      <c r="N27" s="139"/>
      <c r="O27" s="139"/>
      <c r="P27" s="139"/>
    </row>
    <row r="28" spans="1:20" ht="15.5" x14ac:dyDescent="0.35">
      <c r="A28" s="150" t="s">
        <v>53</v>
      </c>
      <c r="B28" s="150"/>
      <c r="C28" s="150"/>
      <c r="D28" s="150"/>
      <c r="E28" s="150"/>
      <c r="F28" s="150"/>
      <c r="G28" s="150"/>
      <c r="H28" s="150"/>
      <c r="I28" s="150"/>
      <c r="J28" s="150"/>
      <c r="K28" s="150"/>
      <c r="L28" s="150"/>
      <c r="M28" s="150"/>
      <c r="N28" s="150"/>
      <c r="O28" s="150"/>
      <c r="P28" s="150"/>
    </row>
    <row r="29" spans="1:20" ht="15.75" customHeight="1" x14ac:dyDescent="0.3">
      <c r="A29" s="146" t="s">
        <v>108</v>
      </c>
      <c r="B29" s="146"/>
      <c r="C29" s="146"/>
      <c r="D29" s="146"/>
      <c r="E29" s="146"/>
      <c r="F29" s="146"/>
      <c r="G29" s="146"/>
      <c r="H29" s="146" t="s">
        <v>118</v>
      </c>
      <c r="I29" s="146"/>
      <c r="J29" s="146"/>
      <c r="K29" s="146"/>
      <c r="L29" s="146"/>
      <c r="M29" s="146"/>
      <c r="N29" s="146"/>
      <c r="O29" s="146"/>
      <c r="P29" s="146"/>
    </row>
    <row r="30" spans="1:20" ht="15" customHeight="1" x14ac:dyDescent="0.3">
      <c r="A30" s="82">
        <f>[2]Budget!K2</f>
        <v>0.31</v>
      </c>
      <c r="B30" s="143" t="s">
        <v>41</v>
      </c>
      <c r="C30" s="143"/>
      <c r="D30" s="143"/>
      <c r="E30" s="143"/>
      <c r="F30" s="143"/>
      <c r="G30" s="143"/>
      <c r="H30" s="143" t="s">
        <v>119</v>
      </c>
      <c r="I30" s="143"/>
      <c r="J30" s="143"/>
      <c r="K30" s="143"/>
      <c r="L30" s="143"/>
      <c r="M30" s="143"/>
      <c r="N30" s="143"/>
      <c r="O30" s="143"/>
      <c r="P30" s="143"/>
      <c r="T30" s="90"/>
    </row>
    <row r="31" spans="1:20" ht="15" customHeight="1" x14ac:dyDescent="0.3">
      <c r="A31" s="82">
        <f>[2]Budget!K3</f>
        <v>0.19600000000000001</v>
      </c>
      <c r="B31" s="143" t="s">
        <v>42</v>
      </c>
      <c r="C31" s="143"/>
      <c r="D31" s="143"/>
      <c r="E31" s="143"/>
      <c r="F31" s="143"/>
      <c r="G31" s="143"/>
      <c r="H31" s="143" t="s">
        <v>120</v>
      </c>
      <c r="I31" s="143"/>
      <c r="J31" s="143"/>
      <c r="K31" s="143"/>
      <c r="L31" s="143"/>
      <c r="M31" s="143"/>
      <c r="N31" s="143"/>
      <c r="O31" s="143"/>
      <c r="P31" s="143"/>
    </row>
    <row r="32" spans="1:20" ht="15" customHeight="1" x14ac:dyDescent="0.3">
      <c r="A32" s="82">
        <f>[2]Budget!K4</f>
        <v>0.41599999999999998</v>
      </c>
      <c r="B32" s="143" t="s">
        <v>43</v>
      </c>
      <c r="C32" s="143"/>
      <c r="D32" s="143"/>
      <c r="E32" s="143"/>
      <c r="F32" s="143"/>
      <c r="G32" s="143"/>
      <c r="H32" s="143" t="s">
        <v>78</v>
      </c>
      <c r="I32" s="143"/>
      <c r="J32" s="143"/>
      <c r="K32" s="143"/>
      <c r="L32" s="143"/>
      <c r="M32" s="143"/>
      <c r="N32" s="143"/>
      <c r="O32" s="143"/>
      <c r="P32" s="143"/>
    </row>
    <row r="33" spans="1:17" ht="15.75" customHeight="1" x14ac:dyDescent="0.3">
      <c r="A33" s="82">
        <f>[2]Budget!K5</f>
        <v>0.54800000000000004</v>
      </c>
      <c r="B33" s="143" t="s">
        <v>44</v>
      </c>
      <c r="C33" s="143"/>
      <c r="D33" s="143"/>
      <c r="E33" s="143"/>
      <c r="F33" s="143"/>
      <c r="G33" s="143"/>
      <c r="H33" s="146" t="s">
        <v>55</v>
      </c>
      <c r="I33" s="146"/>
      <c r="J33" s="146"/>
      <c r="K33" s="146"/>
      <c r="L33" s="146"/>
      <c r="M33" s="146"/>
      <c r="N33" s="146"/>
      <c r="O33" s="146"/>
      <c r="P33" s="146"/>
    </row>
    <row r="34" spans="1:17" ht="15" customHeight="1" x14ac:dyDescent="0.3">
      <c r="A34" s="82">
        <f>[2]Budget!K6</f>
        <v>0.218</v>
      </c>
      <c r="B34" s="143" t="s">
        <v>56</v>
      </c>
      <c r="C34" s="143"/>
      <c r="D34" s="143"/>
      <c r="E34" s="143"/>
      <c r="F34" s="143"/>
      <c r="G34" s="143"/>
      <c r="H34" s="143" t="s">
        <v>121</v>
      </c>
      <c r="I34" s="143"/>
      <c r="J34" s="143"/>
      <c r="K34" s="143"/>
      <c r="L34" s="143"/>
      <c r="M34" s="143"/>
      <c r="N34" s="143"/>
      <c r="O34" s="143"/>
      <c r="P34" s="143"/>
    </row>
    <row r="35" spans="1:17" ht="15" customHeight="1" x14ac:dyDescent="0.3">
      <c r="A35" s="82">
        <f>[2]Budget!K7</f>
        <v>0.124</v>
      </c>
      <c r="B35" s="143" t="s">
        <v>57</v>
      </c>
      <c r="C35" s="143"/>
      <c r="D35" s="143"/>
      <c r="E35" s="143"/>
      <c r="F35" s="143"/>
      <c r="G35" s="143"/>
      <c r="H35" s="143"/>
      <c r="I35" s="143"/>
      <c r="J35" s="143"/>
      <c r="K35" s="143"/>
      <c r="L35" s="143"/>
      <c r="M35" s="143"/>
      <c r="N35" s="143"/>
      <c r="O35" s="143"/>
      <c r="P35" s="143"/>
    </row>
    <row r="36" spans="1:17" ht="15.75" customHeight="1" x14ac:dyDescent="0.3">
      <c r="A36" s="82">
        <f>[2]Budget!K8</f>
        <v>1.2999999999999999E-2</v>
      </c>
      <c r="B36" s="143" t="s">
        <v>45</v>
      </c>
      <c r="C36" s="143"/>
      <c r="D36" s="143"/>
      <c r="E36" s="143"/>
      <c r="F36" s="143"/>
      <c r="G36" s="143"/>
      <c r="H36" s="143"/>
      <c r="I36" s="143"/>
      <c r="J36" s="143"/>
      <c r="K36" s="143"/>
      <c r="L36" s="143"/>
      <c r="M36" s="143"/>
      <c r="N36" s="143"/>
      <c r="O36" s="143"/>
      <c r="P36" s="143"/>
    </row>
    <row r="37" spans="1:17" ht="15" customHeight="1" x14ac:dyDescent="0.3">
      <c r="A37" s="82">
        <f>[2]Budget!K9</f>
        <v>7.1999999999999995E-2</v>
      </c>
      <c r="B37" s="143" t="s">
        <v>46</v>
      </c>
      <c r="C37" s="143"/>
      <c r="D37" s="143"/>
      <c r="E37" s="143"/>
      <c r="F37" s="143"/>
      <c r="G37" s="143"/>
      <c r="H37" s="143"/>
      <c r="I37" s="143"/>
      <c r="J37" s="143"/>
      <c r="K37" s="143"/>
      <c r="L37" s="143"/>
      <c r="M37" s="143"/>
      <c r="N37" s="143"/>
      <c r="O37" s="143"/>
      <c r="P37" s="143"/>
    </row>
    <row r="38" spans="1:17" ht="15" customHeight="1" x14ac:dyDescent="0.3">
      <c r="A38" s="82"/>
      <c r="B38" s="135"/>
      <c r="C38" s="135"/>
      <c r="D38" s="135"/>
      <c r="E38" s="135"/>
      <c r="F38" s="135"/>
      <c r="G38" s="135"/>
      <c r="H38" s="135"/>
      <c r="I38" s="135"/>
      <c r="J38" s="135"/>
      <c r="K38" s="135"/>
      <c r="L38" s="135"/>
      <c r="M38" s="135"/>
      <c r="N38" s="135"/>
      <c r="O38" s="135"/>
      <c r="P38" s="135"/>
    </row>
    <row r="39" spans="1:17" ht="15.5" x14ac:dyDescent="0.35">
      <c r="A39" s="150" t="s">
        <v>40</v>
      </c>
      <c r="B39" s="150"/>
      <c r="C39" s="150"/>
      <c r="D39" s="150"/>
      <c r="E39" s="150"/>
      <c r="F39" s="150"/>
      <c r="G39" s="150"/>
      <c r="H39" s="150"/>
      <c r="I39" s="150"/>
      <c r="J39" s="150"/>
      <c r="K39" s="150"/>
      <c r="L39" s="150"/>
      <c r="M39" s="150"/>
      <c r="N39" s="150"/>
      <c r="O39" s="150"/>
      <c r="P39" s="150"/>
    </row>
    <row r="40" spans="1:17" ht="14" x14ac:dyDescent="0.3">
      <c r="A40" s="147" t="s">
        <v>101</v>
      </c>
      <c r="B40" s="143"/>
      <c r="C40" s="143"/>
      <c r="D40" s="143"/>
      <c r="E40" s="143"/>
      <c r="F40" s="143"/>
      <c r="G40" s="143"/>
      <c r="H40" s="143"/>
      <c r="I40" s="143"/>
      <c r="J40" s="143"/>
      <c r="K40" s="143"/>
      <c r="L40" s="143"/>
      <c r="M40" s="143"/>
      <c r="N40" s="143"/>
      <c r="O40" s="143"/>
      <c r="P40" s="143"/>
      <c r="Q40" s="21"/>
    </row>
    <row r="41" spans="1:17" ht="14" x14ac:dyDescent="0.3">
      <c r="A41" s="143" t="s">
        <v>54</v>
      </c>
      <c r="B41" s="143"/>
      <c r="C41" s="143"/>
      <c r="D41" s="143"/>
      <c r="E41" s="143"/>
      <c r="F41" s="143"/>
      <c r="G41" s="143"/>
      <c r="H41" s="143"/>
      <c r="I41" s="143"/>
      <c r="J41" s="143"/>
      <c r="K41" s="143"/>
      <c r="L41" s="143"/>
      <c r="M41" s="143"/>
      <c r="N41" s="143"/>
      <c r="O41" s="143"/>
      <c r="P41" s="143"/>
      <c r="Q41" s="21"/>
    </row>
    <row r="42" spans="1:17" ht="14" x14ac:dyDescent="0.3">
      <c r="A42" s="135"/>
      <c r="B42" s="135"/>
      <c r="C42" s="135"/>
      <c r="D42" s="135"/>
      <c r="E42" s="135"/>
      <c r="F42" s="135"/>
      <c r="G42" s="135"/>
      <c r="H42" s="135"/>
      <c r="I42" s="135"/>
      <c r="J42" s="135"/>
      <c r="K42" s="135"/>
      <c r="L42" s="135"/>
      <c r="M42" s="135"/>
      <c r="N42" s="135"/>
      <c r="O42" s="135"/>
      <c r="P42" s="135"/>
      <c r="Q42" s="21"/>
    </row>
    <row r="43" spans="1:17" ht="14" x14ac:dyDescent="0.3">
      <c r="A43" s="147" t="s">
        <v>102</v>
      </c>
      <c r="B43" s="143"/>
      <c r="C43" s="143"/>
      <c r="D43" s="143"/>
      <c r="E43" s="143"/>
      <c r="F43" s="143"/>
      <c r="G43" s="143"/>
      <c r="H43" s="143"/>
      <c r="I43" s="143"/>
      <c r="J43" s="143"/>
      <c r="K43" s="143"/>
      <c r="L43" s="143"/>
      <c r="M43" s="143"/>
      <c r="N43" s="143"/>
      <c r="O43" s="143"/>
      <c r="P43" s="143"/>
      <c r="Q43" s="21"/>
    </row>
    <row r="44" spans="1:17" ht="14" x14ac:dyDescent="0.3">
      <c r="A44" s="143" t="s">
        <v>103</v>
      </c>
      <c r="B44" s="143"/>
      <c r="C44" s="143"/>
      <c r="D44" s="143"/>
      <c r="E44" s="143"/>
      <c r="F44" s="143"/>
      <c r="G44" s="143"/>
      <c r="H44" s="143"/>
      <c r="I44" s="143"/>
      <c r="J44" s="143"/>
      <c r="K44" s="143"/>
      <c r="L44" s="143"/>
      <c r="M44" s="143"/>
      <c r="N44" s="143"/>
      <c r="O44" s="143"/>
      <c r="P44" s="143"/>
      <c r="Q44" s="21"/>
    </row>
    <row r="45" spans="1:17" ht="14" x14ac:dyDescent="0.3">
      <c r="A45" s="143"/>
      <c r="B45" s="143"/>
      <c r="C45" s="143"/>
      <c r="D45" s="143"/>
      <c r="E45" s="143"/>
      <c r="F45" s="143"/>
      <c r="G45" s="143"/>
      <c r="H45" s="143"/>
      <c r="I45" s="143"/>
      <c r="J45" s="143"/>
      <c r="K45" s="143"/>
      <c r="L45" s="143"/>
      <c r="M45" s="143"/>
      <c r="N45" s="143"/>
      <c r="O45" s="143"/>
      <c r="P45" s="143"/>
      <c r="Q45" s="21"/>
    </row>
    <row r="46" spans="1:17" ht="14.25" customHeight="1" x14ac:dyDescent="0.3">
      <c r="A46" s="148" t="s">
        <v>104</v>
      </c>
      <c r="B46" s="149"/>
      <c r="C46" s="149"/>
      <c r="D46" s="149"/>
      <c r="E46" s="149"/>
      <c r="F46" s="149"/>
      <c r="G46" s="149"/>
      <c r="H46" s="149"/>
      <c r="I46" s="149"/>
      <c r="J46" s="149"/>
      <c r="K46" s="149"/>
      <c r="L46" s="149"/>
      <c r="M46" s="149"/>
      <c r="N46" s="149"/>
      <c r="O46" s="149"/>
      <c r="P46" s="149"/>
      <c r="Q46" s="21"/>
    </row>
    <row r="47" spans="1:17" ht="14" x14ac:dyDescent="0.3">
      <c r="A47" s="143" t="s">
        <v>82</v>
      </c>
      <c r="B47" s="143"/>
      <c r="C47" s="143"/>
      <c r="D47" s="143"/>
      <c r="E47" s="143"/>
      <c r="F47" s="143"/>
      <c r="G47" s="143"/>
      <c r="H47" s="143"/>
      <c r="I47" s="143"/>
      <c r="J47" s="143"/>
      <c r="K47" s="143"/>
      <c r="L47" s="143"/>
      <c r="M47" s="143"/>
      <c r="N47" s="143"/>
      <c r="O47" s="143"/>
      <c r="P47" s="143"/>
    </row>
  </sheetData>
  <mergeCells count="52">
    <mergeCell ref="A23:P23"/>
    <mergeCell ref="H32:P32"/>
    <mergeCell ref="A22:P22"/>
    <mergeCell ref="A1:P1"/>
    <mergeCell ref="A4:P4"/>
    <mergeCell ref="A5:P5"/>
    <mergeCell ref="A6:P6"/>
    <mergeCell ref="A7:P7"/>
    <mergeCell ref="A13:D13"/>
    <mergeCell ref="E13:P13"/>
    <mergeCell ref="B32:G32"/>
    <mergeCell ref="I2:N2"/>
    <mergeCell ref="A9:P9"/>
    <mergeCell ref="A10:P10"/>
    <mergeCell ref="A12:P12"/>
    <mergeCell ref="A14:D14"/>
    <mergeCell ref="E14:P14"/>
    <mergeCell ref="A15:D15"/>
    <mergeCell ref="E15:P15"/>
    <mergeCell ref="A16:D16"/>
    <mergeCell ref="E16:P16"/>
    <mergeCell ref="A17:D17"/>
    <mergeCell ref="E17:P17"/>
    <mergeCell ref="A25:P25"/>
    <mergeCell ref="A26:P26"/>
    <mergeCell ref="A28:P28"/>
    <mergeCell ref="A46:P46"/>
    <mergeCell ref="A47:P47"/>
    <mergeCell ref="A39:P39"/>
    <mergeCell ref="A40:P40"/>
    <mergeCell ref="B35:G35"/>
    <mergeCell ref="H35:P35"/>
    <mergeCell ref="B36:G36"/>
    <mergeCell ref="H36:P36"/>
    <mergeCell ref="B37:G37"/>
    <mergeCell ref="H37:P37"/>
    <mergeCell ref="A41:P41"/>
    <mergeCell ref="A45:P45"/>
    <mergeCell ref="A20:P20"/>
    <mergeCell ref="A24:P24"/>
    <mergeCell ref="A29:G29"/>
    <mergeCell ref="H29:P29"/>
    <mergeCell ref="B30:G30"/>
    <mergeCell ref="H30:P30"/>
    <mergeCell ref="A43:P43"/>
    <mergeCell ref="A44:P44"/>
    <mergeCell ref="B33:G33"/>
    <mergeCell ref="H33:P33"/>
    <mergeCell ref="B34:G34"/>
    <mergeCell ref="H34:P34"/>
    <mergeCell ref="B31:G31"/>
    <mergeCell ref="H31:P31"/>
  </mergeCells>
  <hyperlinks>
    <hyperlink ref="I2" r:id="rId1" xr:uid="{AD87889A-3505-4D9E-8248-3B6D51B5BFA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2012-02-29T19:18:24Z</cp:lastPrinted>
  <dcterms:created xsi:type="dcterms:W3CDTF">2001-12-18T15:44:17Z</dcterms:created>
  <dcterms:modified xsi:type="dcterms:W3CDTF">2022-05-18T14:43:44Z</dcterms:modified>
</cp:coreProperties>
</file>