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GROUP\Department Procedures\Grants Procedures\PreAward\Budget Templates\"/>
    </mc:Choice>
  </mc:AlternateContent>
  <bookViews>
    <workbookView xWindow="0" yWindow="1850" windowWidth="15300" windowHeight="6240"/>
  </bookViews>
  <sheets>
    <sheet name="Budget" sheetId="77" r:id="rId1"/>
    <sheet name="BUDGET INFO" sheetId="78" r:id="rId2"/>
  </sheets>
  <externalReferences>
    <externalReference r:id="rId3"/>
  </externalReferences>
  <definedNames>
    <definedName name="_xlnm.Print_Area" localSheetId="0">Budget!$A$1:$M$87</definedName>
    <definedName name="Print_Area_MI">#REF!</definedName>
    <definedName name="Print_Titles_MI">'[1]FACE-AA'!#REF!</definedName>
  </definedNames>
  <calcPr calcId="162913"/>
</workbook>
</file>

<file path=xl/calcChain.xml><?xml version="1.0" encoding="utf-8"?>
<calcChain xmlns="http://schemas.openxmlformats.org/spreadsheetml/2006/main">
  <c r="M89" i="77" l="1"/>
  <c r="M90" i="77"/>
  <c r="M91" i="77" s="1"/>
  <c r="M92" i="77" s="1"/>
  <c r="L90" i="77"/>
  <c r="L91" i="77" s="1"/>
  <c r="L92" i="77" s="1"/>
  <c r="K92" i="77"/>
  <c r="K91" i="77"/>
  <c r="J91" i="77"/>
  <c r="J92" i="77" s="1"/>
  <c r="K90" i="77"/>
  <c r="J90" i="77"/>
  <c r="I90" i="77"/>
  <c r="I91" i="77" s="1"/>
  <c r="I92" i="77" s="1"/>
  <c r="N85" i="77"/>
  <c r="N84" i="77"/>
  <c r="L84" i="77"/>
  <c r="K84" i="77"/>
  <c r="J84" i="77"/>
  <c r="I87" i="77"/>
  <c r="I85" i="77"/>
  <c r="I84" i="77"/>
  <c r="L82" i="77"/>
  <c r="K82" i="77"/>
  <c r="J82" i="77"/>
  <c r="I82" i="77"/>
  <c r="N67" i="77"/>
  <c r="L67" i="77"/>
  <c r="K67" i="77"/>
  <c r="J67" i="77"/>
  <c r="I67" i="77"/>
  <c r="N60" i="77"/>
  <c r="L60" i="77"/>
  <c r="K60" i="77"/>
  <c r="J60" i="77"/>
  <c r="I60" i="77"/>
  <c r="N54" i="77"/>
  <c r="L54" i="77"/>
  <c r="K54" i="77"/>
  <c r="J54" i="77"/>
  <c r="I54" i="77"/>
  <c r="N48" i="77"/>
  <c r="L48" i="77"/>
  <c r="K48" i="77"/>
  <c r="J48" i="77"/>
  <c r="I48" i="77"/>
  <c r="N43" i="77"/>
  <c r="L43" i="77"/>
  <c r="K43" i="77"/>
  <c r="J43" i="77"/>
  <c r="I43" i="77"/>
  <c r="L70" i="77"/>
  <c r="K70" i="77"/>
  <c r="J70" i="77"/>
  <c r="I70" i="77"/>
  <c r="M80" i="77"/>
  <c r="M71" i="77"/>
  <c r="M64" i="77"/>
  <c r="M63" i="77"/>
  <c r="M58" i="77"/>
  <c r="M57" i="77"/>
  <c r="M52" i="77"/>
  <c r="M46" i="77"/>
  <c r="M40" i="77"/>
  <c r="N37" i="77"/>
  <c r="N36" i="77"/>
  <c r="N35" i="77"/>
  <c r="L36" i="77"/>
  <c r="L37" i="77" s="1"/>
  <c r="L35" i="77"/>
  <c r="K36" i="77"/>
  <c r="K37" i="77" s="1"/>
  <c r="K35" i="77"/>
  <c r="J36" i="77"/>
  <c r="J37" i="77" s="1"/>
  <c r="J35" i="77"/>
  <c r="I36" i="77"/>
  <c r="I35" i="77"/>
  <c r="I37" i="77" s="1"/>
  <c r="F35" i="77"/>
  <c r="E35" i="77"/>
  <c r="D35" i="77"/>
  <c r="C35" i="77"/>
  <c r="N86" i="77" l="1"/>
  <c r="N87" i="77" s="1"/>
  <c r="L85" i="77"/>
  <c r="L86" i="77" s="1"/>
  <c r="L87" i="77" s="1"/>
  <c r="K85" i="77"/>
  <c r="K86" i="77" s="1"/>
  <c r="K87" i="77" s="1"/>
  <c r="J85" i="77"/>
  <c r="J86" i="77" s="1"/>
  <c r="J87" i="77" s="1"/>
  <c r="P26" i="77"/>
  <c r="Q26" i="77" s="1"/>
  <c r="P23" i="77"/>
  <c r="Q23" i="77" s="1"/>
  <c r="Q20" i="77"/>
  <c r="R20" i="77" s="1"/>
  <c r="Q16" i="77"/>
  <c r="R16" i="77" s="1"/>
  <c r="S16" i="77" l="1"/>
  <c r="R26" i="77"/>
  <c r="S20" i="77"/>
  <c r="R23" i="77"/>
  <c r="Q28" i="77"/>
  <c r="Q29" i="77" s="1"/>
  <c r="Q27" i="77"/>
  <c r="T20" i="77" l="1"/>
  <c r="T23" i="77" s="1"/>
  <c r="S23" i="77"/>
  <c r="T16" i="77"/>
  <c r="T26" i="77" s="1"/>
  <c r="S26" i="77"/>
  <c r="Q30" i="77"/>
  <c r="Q31" i="77" s="1"/>
  <c r="R28" i="77"/>
  <c r="R29" i="77" s="1"/>
  <c r="R27" i="77"/>
  <c r="L31" i="77"/>
  <c r="L27" i="77"/>
  <c r="L23" i="77"/>
  <c r="L19" i="77"/>
  <c r="L15" i="77"/>
  <c r="K31" i="77"/>
  <c r="K27" i="77"/>
  <c r="K23" i="77"/>
  <c r="K19" i="77"/>
  <c r="K15" i="77"/>
  <c r="J31" i="77"/>
  <c r="J27" i="77"/>
  <c r="J23" i="77"/>
  <c r="J19" i="77"/>
  <c r="J15" i="77"/>
  <c r="I31" i="77"/>
  <c r="I27" i="77"/>
  <c r="I23" i="77"/>
  <c r="I19" i="77"/>
  <c r="I15" i="77"/>
  <c r="L11" i="77"/>
  <c r="K11" i="77"/>
  <c r="J11" i="77"/>
  <c r="I11" i="77"/>
  <c r="R30" i="77" l="1"/>
  <c r="R31" i="77" s="1"/>
  <c r="S28" i="77"/>
  <c r="S29" i="77" s="1"/>
  <c r="S27" i="77"/>
  <c r="S30" i="77" l="1"/>
  <c r="S31" i="77" s="1"/>
  <c r="T27" i="77"/>
  <c r="T28" i="77"/>
  <c r="T29" i="77" s="1"/>
  <c r="M79" i="77"/>
  <c r="M65" i="77"/>
  <c r="M74" i="77"/>
  <c r="M73" i="77"/>
  <c r="M72" i="77"/>
  <c r="M70" i="77"/>
  <c r="M41" i="77"/>
  <c r="T30" i="77" l="1"/>
  <c r="T31" i="77" s="1"/>
  <c r="N82" i="77"/>
  <c r="N76" i="77"/>
  <c r="I12" i="77"/>
  <c r="J12" i="77"/>
  <c r="L12" i="77"/>
  <c r="L13" i="77" s="1"/>
  <c r="L16" i="77"/>
  <c r="L17" i="77" s="1"/>
  <c r="I76" i="77"/>
  <c r="J76" i="77"/>
  <c r="K76" i="77"/>
  <c r="L76" i="77"/>
  <c r="F32" i="77"/>
  <c r="E32" i="77"/>
  <c r="D32" i="77"/>
  <c r="C32" i="77"/>
  <c r="F28" i="77"/>
  <c r="E28" i="77"/>
  <c r="D28" i="77"/>
  <c r="C28" i="77"/>
  <c r="F24" i="77"/>
  <c r="E24" i="77"/>
  <c r="D24" i="77"/>
  <c r="C24" i="77"/>
  <c r="F20" i="77"/>
  <c r="E20" i="77"/>
  <c r="D20" i="77"/>
  <c r="C20" i="77"/>
  <c r="F16" i="77"/>
  <c r="E16" i="77"/>
  <c r="D16" i="77"/>
  <c r="C16" i="77"/>
  <c r="D12" i="77"/>
  <c r="E12" i="77"/>
  <c r="F12" i="77"/>
  <c r="C12" i="77"/>
  <c r="K12" i="77"/>
  <c r="K13" i="77" s="1"/>
  <c r="K16" i="77"/>
  <c r="K17" i="77" s="1"/>
  <c r="L20" i="77"/>
  <c r="I24" i="77"/>
  <c r="K24" i="77"/>
  <c r="J16" i="77"/>
  <c r="K32" i="77" l="1"/>
  <c r="K33" i="77" s="1"/>
  <c r="L32" i="77"/>
  <c r="L33" i="77" s="1"/>
  <c r="M31" i="77"/>
  <c r="I32" i="77"/>
  <c r="I33" i="77" s="1"/>
  <c r="I13" i="77"/>
  <c r="J32" i="77"/>
  <c r="J33" i="77" s="1"/>
  <c r="J17" i="77"/>
  <c r="M15" i="77"/>
  <c r="M11" i="77"/>
  <c r="I20" i="77"/>
  <c r="I21" i="77" s="1"/>
  <c r="L28" i="77"/>
  <c r="L29" i="77" s="1"/>
  <c r="L24" i="77"/>
  <c r="L25" i="77" s="1"/>
  <c r="J13" i="77"/>
  <c r="I28" i="77"/>
  <c r="I29" i="77" s="1"/>
  <c r="K25" i="77"/>
  <c r="M19" i="77"/>
  <c r="I16" i="77"/>
  <c r="M16" i="77" s="1"/>
  <c r="L21" i="77"/>
  <c r="M54" i="77"/>
  <c r="M60" i="77"/>
  <c r="M43" i="77"/>
  <c r="M67" i="77"/>
  <c r="M82" i="77"/>
  <c r="M76" i="77"/>
  <c r="I25" i="77"/>
  <c r="M23" i="77"/>
  <c r="M48" i="77"/>
  <c r="M12" i="77"/>
  <c r="N33" i="77" l="1"/>
  <c r="N13" i="77"/>
  <c r="M17" i="77"/>
  <c r="J28" i="77"/>
  <c r="J29" i="77" s="1"/>
  <c r="M32" i="77"/>
  <c r="M33" i="77" s="1"/>
  <c r="K28" i="77"/>
  <c r="K29" i="77" s="1"/>
  <c r="J20" i="77"/>
  <c r="M27" i="77"/>
  <c r="J24" i="77"/>
  <c r="M24" i="77" s="1"/>
  <c r="M25" i="77" s="1"/>
  <c r="K20" i="77"/>
  <c r="K21" i="77" s="1"/>
  <c r="I17" i="77"/>
  <c r="N17" i="77" s="1"/>
  <c r="M13" i="77"/>
  <c r="M28" i="77" l="1"/>
  <c r="M29" i="77" s="1"/>
  <c r="J25" i="77"/>
  <c r="N25" i="77" s="1"/>
  <c r="N29" i="77"/>
  <c r="M35" i="77"/>
  <c r="M20" i="77"/>
  <c r="J21" i="77"/>
  <c r="N21" i="77" s="1"/>
  <c r="M37" i="77" l="1"/>
  <c r="M36" i="77"/>
  <c r="M21" i="77"/>
  <c r="I86" i="77" l="1"/>
  <c r="M84" i="77"/>
  <c r="M85" i="77" l="1"/>
  <c r="M86" i="77" l="1"/>
  <c r="M87" i="77"/>
</calcChain>
</file>

<file path=xl/sharedStrings.xml><?xml version="1.0" encoding="utf-8"?>
<sst xmlns="http://schemas.openxmlformats.org/spreadsheetml/2006/main" count="198" uniqueCount="132">
  <si>
    <t>TOTALS</t>
  </si>
  <si>
    <t>Personnel</t>
  </si>
  <si>
    <t>Role</t>
  </si>
  <si>
    <t>Year 1</t>
  </si>
  <si>
    <t>Year 2</t>
  </si>
  <si>
    <t>Name</t>
  </si>
  <si>
    <t>Salary</t>
  </si>
  <si>
    <t>Fringe</t>
  </si>
  <si>
    <t>Total FTE</t>
  </si>
  <si>
    <t>Total</t>
  </si>
  <si>
    <t>Base for Indirect Calculation</t>
  </si>
  <si>
    <t>Sub Equipment</t>
  </si>
  <si>
    <t>PI</t>
  </si>
  <si>
    <t>Total Sal</t>
  </si>
  <si>
    <t xml:space="preserve"> </t>
  </si>
  <si>
    <t>Year 3</t>
  </si>
  <si>
    <t>Year 4</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</si>
  <si>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</si>
  <si>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</si>
  <si>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</si>
  <si>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</si>
  <si>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</si>
  <si>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</si>
  <si>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</si>
  <si>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</si>
  <si>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</si>
  <si>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</si>
  <si>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</si>
  <si>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</si>
  <si>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</si>
  <si>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</si>
  <si>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</si>
  <si>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</si>
  <si>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Agency #1 less than $25,000</t>
  </si>
  <si>
    <t>Agency #1 more than $25,000</t>
  </si>
  <si>
    <t>Base with</t>
  </si>
  <si>
    <t>3% inflation</t>
  </si>
  <si>
    <t>ITEMS TO BUDGET ON GRANT PROPOSALS</t>
  </si>
  <si>
    <t>PERSONNEL</t>
  </si>
  <si>
    <t>SUPPLIES</t>
  </si>
  <si>
    <t>OTHER DIRECT COSTS</t>
  </si>
  <si>
    <t>Communications</t>
  </si>
  <si>
    <t>Printing &amp; Reproduction</t>
  </si>
  <si>
    <t>According to grant needs</t>
  </si>
  <si>
    <t>If a grad assistant is being budgeted, tuition will also be budgeted</t>
  </si>
  <si>
    <t>office supplies, general computer software, computer supplies, subscriptions, and membership dues.</t>
  </si>
  <si>
    <t>NOTES:</t>
  </si>
  <si>
    <t>Pooled Fringe Rates: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</si>
  <si>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</si>
  <si>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</si>
  <si>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</si>
  <si>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</si>
  <si>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</si>
  <si>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</si>
  <si>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</si>
  <si>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</si>
  <si>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</si>
  <si>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</si>
  <si>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</si>
  <si>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Data Storage</t>
  </si>
  <si>
    <t>Contact Deepa Ranka to get the appropriate pricing based on the specifics of the project</t>
  </si>
  <si>
    <t>Programmer Effort</t>
  </si>
  <si>
    <t>FRINGE and TUITION RATES</t>
  </si>
  <si>
    <t>effort by a 3% variance without a justification or agency approval (should that be required).</t>
  </si>
  <si>
    <t>Fee Rate</t>
  </si>
  <si>
    <t>For .25 to .74 FTE (9 hrs Fall, 9 hrs Spring, 6 hrs Summer) = $10,770</t>
  </si>
  <si>
    <t>$448.73/credit hour</t>
  </si>
  <si>
    <t>Housestaff</t>
  </si>
  <si>
    <t>Post Doc Associates/Graduate Assistants</t>
  </si>
  <si>
    <t>Conference calls are generally billed at $.30/minute or $18.00/hour or $1,000 X FTE</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</si>
  <si>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</si>
  <si>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</si>
  <si>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</si>
  <si>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</si>
  <si>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</si>
  <si>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</si>
  <si>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</si>
  <si>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</si>
  <si>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</si>
  <si>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</si>
  <si>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</si>
  <si>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</si>
  <si>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</si>
  <si>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</si>
  <si>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</si>
  <si>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</si>
  <si>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</si>
  <si>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Indirect Cost (52.5%)</t>
  </si>
  <si>
    <t>This must be inflated by 5% each year for a multiple year budget</t>
  </si>
  <si>
    <t>Workstation Support (See Budget Info Tab)</t>
  </si>
  <si>
    <r>
      <t>Unless otherwise stated in the guidelines, salaries are inflated 3</t>
    </r>
    <r>
      <rPr>
        <b/>
        <sz val="12"/>
        <rFont val="Arial"/>
        <family val="2"/>
      </rPr>
      <t>%</t>
    </r>
    <r>
      <rPr>
        <sz val="12"/>
        <rFont val="Arial"/>
        <family val="2"/>
      </rPr>
      <t xml:space="preserve"> each year to account for raises</t>
    </r>
  </si>
  <si>
    <t>Workstation Support Costs</t>
  </si>
  <si>
    <t>Calculated by multiplying the % effort by the personnel within our department computer needs listed below:</t>
  </si>
  <si>
    <t xml:space="preserve">sources. </t>
  </si>
  <si>
    <t>Actual</t>
  </si>
  <si>
    <t>Total Salary</t>
  </si>
  <si>
    <t>Cap</t>
  </si>
  <si>
    <t>Direct Charge Salary</t>
  </si>
  <si>
    <t>OTC Salary</t>
  </si>
  <si>
    <t>NIH Committed Effort</t>
  </si>
  <si>
    <t>Difference</t>
  </si>
  <si>
    <t>Over the Cap %</t>
  </si>
  <si>
    <t>Direct % to Grant</t>
  </si>
  <si>
    <t>Additional information on budgeting can be found on the DSP website at:</t>
  </si>
  <si>
    <t>https://research.ufl.edu/dsp/proposals/budgeting.html</t>
  </si>
  <si>
    <t>Current NIH salary cap is $197,300 but entire salary must be budgeted per COM guidelines</t>
  </si>
  <si>
    <t>Current PCORI salary cap is $200,000 but entire salary must be budgeted per COM guidelines</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</si>
  <si>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</si>
  <si>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xml:space="preserve">Contact Deepa Ranka to determine programmer name and FTE required </t>
  </si>
  <si>
    <t>DMA Effort</t>
  </si>
  <si>
    <t xml:space="preserve">Contact Matt Gurka to determine programmer name and FTE required </t>
  </si>
  <si>
    <t>OneFlorida Data Trust</t>
  </si>
  <si>
    <t>Contact Liz Manini for information and pricing</t>
  </si>
  <si>
    <t>Items that are not to be included in a proposal with federal funding: regular postage (FedEx is allowed), basic telephone,</t>
  </si>
  <si>
    <t>Laptop - $720/yr ($180/quarter)</t>
  </si>
  <si>
    <t>Desktop - $480/yr ($120/quarter)</t>
  </si>
  <si>
    <t>Example: Each HOBI/ICHP employee listed on the budget times workstation support rate</t>
  </si>
  <si>
    <t>2019-2020 Tuition Rate</t>
  </si>
  <si>
    <t>$81.96/credit hour</t>
  </si>
  <si>
    <t>- FTE for personnel should be as accurate as possible.  New Faculty Assignment reporting and Effort Reporting guidelines restrict the ability to adjust</t>
  </si>
  <si>
    <t>- If your proposal will have an IRB associated with it, be sure the title of the proposal will be the same as the IRB submission, if awarded. DSP will not issue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</si>
  <si>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</si>
  <si>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</si>
  <si>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(Name)</t>
  </si>
  <si>
    <t>Departmental Use Only</t>
  </si>
  <si>
    <t>Template for over the cap (effort, actual salary and cap) will need to be verified and updated as needed</t>
  </si>
  <si>
    <t>Equipment (&gt;$5,000)</t>
  </si>
  <si>
    <t>Goal</t>
  </si>
  <si>
    <t>(Under) / Over</t>
  </si>
  <si>
    <t>Direct</t>
  </si>
  <si>
    <t>Indirect</t>
  </si>
  <si>
    <t>FY20-21 Pooled Fringe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</si>
</sst>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
    <numFmt numFmtId="168" formatCode="0.0000"/>
  </numFmts>
  <fonts count="17"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b/>
      <sz val="16"/>
      <name val="Arial"/>
      <family val="2"/>
    </font>
    <font>
      <sz val="14"/>
      <name val="Arial"/>
      <family val="2"/>
    </font>
    <font>
      <u/>
      <sz val="10"/>
      <color theme="10"/>
      <name val="Arial"/>
      <family val="2"/>
    </font>
  </fonts>
  <fills count="14">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CE6F1"/>
        <bgColor rgb="FF000000"/>
      </patternFill>
    </fill>
    <fill>
      <patternFill patternType="solid">
        <fgColor rgb="FFFFFF00"/>
        <bgColor rgb="FF000000"/>
      </patternFill>
    </fill>
    <fill>
      <patternFill patternType="solid">
        <fgColor rgb="FFB7DEE8"/>
        <bgColor rgb="FF000000"/>
      </patternFill>
    </fill>
    <fill>
      <patternFill patternType="solid">
        <fgColor theme="8" tint="0.59999389629810485"/>
        <bgColor rgb="FF000000"/>
      </patternFill>
    </fill>
    <fill>
      <patternFill patternType="solid">
        <fgColor rgb="FFD8E4BC"/>
        <bgColor rgb="FF000000"/>
      </patternFill>
    </fill>
    <fill>
      <patternFill patternType="solid">
        <fgColor rgb="FFE6B8B7"/>
        <bgColor rgb="FF000000"/>
      </patternFill>
    </fill>
  </fills>
  <borders count="25">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53">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0" fontId="2" fillId="0" borderId="1" xfId="0" applyFont="1" applyFill="1" applyBorder="1"/>
    <xf numFmtId="165" fontId="2" fillId="0" borderId="1" xfId="0" applyNumberFormat="1"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2" fillId="0" borderId="10" xfId="0" applyNumberFormat="1" applyFont="1" applyFill="1" applyBorder="1"/>
    <xf numFmtId="165" fontId="2" fillId="0" borderId="11" xfId="0" applyNumberFormat="1" applyFont="1" applyFill="1" applyBorder="1"/>
    <xf numFmtId="165" fontId="2" fillId="0" borderId="12" xfId="0" applyNumberFormat="1" applyFont="1" applyFill="1" applyBorder="1"/>
    <xf numFmtId="165" fontId="7" fillId="0" borderId="10" xfId="2" applyNumberFormat="1" applyFont="1" applyFill="1" applyBorder="1"/>
    <xf numFmtId="165" fontId="7" fillId="0" borderId="11" xfId="2" applyNumberFormat="1" applyFont="1" applyFill="1" applyBorder="1"/>
    <xf numFmtId="165" fontId="2" fillId="0" borderId="12" xfId="2" applyNumberFormat="1" applyFont="1" applyFill="1" applyBorder="1"/>
    <xf numFmtId="165" fontId="2" fillId="0" borderId="15" xfId="2" applyNumberFormat="1" applyFont="1" applyFill="1" applyBorder="1"/>
    <xf numFmtId="165" fontId="2" fillId="0" borderId="13"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165" fontId="2" fillId="0" borderId="8" xfId="2" applyNumberFormat="1" applyFont="1" applyFill="1" applyBorder="1" applyAlignment="1">
      <alignment horizontal="center" vertical="top"/>
    </xf>
    <xf numFmtId="3" fontId="7" fillId="0" borderId="17" xfId="0" applyNumberFormat="1" applyFont="1" applyFill="1" applyBorder="1" applyAlignment="1">
      <alignment horizontal="center"/>
    </xf>
    <xf numFmtId="0" fontId="7" fillId="0" borderId="5" xfId="0" applyFont="1" applyFill="1" applyBorder="1"/>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10"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3" xfId="0" applyNumberFormat="1" applyFont="1" applyFill="1" applyBorder="1"/>
    <xf numFmtId="165" fontId="7" fillId="0" borderId="5" xfId="2" applyNumberFormat="1" applyFont="1" applyFill="1" applyBorder="1"/>
    <xf numFmtId="165" fontId="7" fillId="0" borderId="14"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3" xfId="2" applyNumberFormat="1" applyFont="1" applyFill="1" applyBorder="1"/>
    <xf numFmtId="0" fontId="7" fillId="0" borderId="14"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10"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8"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1" xfId="2" applyNumberFormat="1" applyFont="1" applyFill="1" applyBorder="1"/>
    <xf numFmtId="0" fontId="1" fillId="0" borderId="0" xfId="0" applyFont="1" applyFill="1"/>
    <xf numFmtId="0" fontId="10" fillId="0" borderId="0" xfId="0" applyFont="1" applyFill="1" applyBorder="1"/>
    <xf numFmtId="165" fontId="2" fillId="0" borderId="19" xfId="2" applyNumberFormat="1" applyFont="1" applyFill="1" applyBorder="1" applyAlignment="1">
      <alignment horizontal="center" vertical="top"/>
    </xf>
    <xf numFmtId="10" fontId="4" fillId="0" borderId="0" xfId="0" applyNumberFormat="1" applyFont="1" applyFill="1"/>
    <xf numFmtId="0" fontId="1" fillId="0" borderId="0" xfId="0" applyFont="1"/>
    <xf numFmtId="165" fontId="1" fillId="0" borderId="6" xfId="2" applyNumberFormat="1" applyFont="1" applyFill="1" applyBorder="1" applyAlignment="1">
      <alignment horizontal="center"/>
    </xf>
    <xf numFmtId="165" fontId="1" fillId="0" borderId="7" xfId="2" applyNumberFormat="1" applyFont="1" applyFill="1" applyBorder="1" applyAlignment="1">
      <alignment horizontal="center"/>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Fill="1" applyAlignment="1">
      <alignment horizontal="left"/>
    </xf>
    <xf numFmtId="0" fontId="4" fillId="0" borderId="0" xfId="0" applyFont="1" applyAlignment="1">
      <alignment horizontal="left"/>
    </xf>
    <xf numFmtId="0" fontId="15" fillId="0" borderId="0" xfId="0" applyFont="1"/>
    <xf numFmtId="0" fontId="4" fillId="7" borderId="0" xfId="0" applyFont="1" applyFill="1" applyAlignment="1">
      <alignment horizontal="left"/>
    </xf>
    <xf numFmtId="0" fontId="6" fillId="7"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0" fontId="0" fillId="0" borderId="0" xfId="0" quotePrefix="1"/>
    <xf numFmtId="0" fontId="1" fillId="8" borderId="6" xfId="0" applyFont="1" applyFill="1" applyBorder="1" applyAlignment="1">
      <alignment horizontal="center"/>
    </xf>
    <xf numFmtId="167" fontId="0" fillId="0" borderId="0" xfId="3" applyNumberFormat="1" applyFont="1" applyAlignment="1">
      <alignment horizontal="right"/>
    </xf>
    <xf numFmtId="168" fontId="1" fillId="0" borderId="0" xfId="3" applyNumberFormat="1" applyFont="1" applyFill="1" applyBorder="1" applyAlignment="1">
      <alignment horizontal="center" vertical="center"/>
    </xf>
    <xf numFmtId="168" fontId="1" fillId="0" borderId="22" xfId="3" applyNumberFormat="1" applyFont="1" applyFill="1" applyBorder="1" applyAlignment="1">
      <alignment horizontal="center" vertical="center"/>
    </xf>
    <xf numFmtId="168" fontId="0" fillId="0" borderId="0" xfId="0" applyNumberFormat="1" applyBorder="1" applyAlignment="1">
      <alignment horizontal="center"/>
    </xf>
    <xf numFmtId="168" fontId="0" fillId="0" borderId="22" xfId="0" applyNumberFormat="1" applyBorder="1" applyAlignment="1">
      <alignment horizontal="center"/>
    </xf>
    <xf numFmtId="168" fontId="1" fillId="0" borderId="1" xfId="0" applyNumberFormat="1" applyFont="1" applyFill="1" applyBorder="1" applyAlignment="1">
      <alignment horizontal="center"/>
    </xf>
    <xf numFmtId="168" fontId="1" fillId="0" borderId="23" xfId="0" applyNumberFormat="1" applyFont="1" applyFill="1" applyBorder="1" applyAlignment="1">
      <alignment horizontal="center"/>
    </xf>
    <xf numFmtId="0" fontId="5" fillId="0" borderId="0" xfId="0" applyFont="1" applyFill="1"/>
    <xf numFmtId="10" fontId="5" fillId="0" borderId="0" xfId="0" applyNumberFormat="1" applyFont="1" applyFill="1"/>
    <xf numFmtId="165" fontId="1" fillId="9" borderId="6" xfId="2" applyNumberFormat="1" applyFont="1" applyFill="1" applyBorder="1" applyAlignment="1">
      <alignment horizontal="center"/>
    </xf>
    <xf numFmtId="165" fontId="1" fillId="0" borderId="0" xfId="2" applyNumberFormat="1" applyFont="1" applyFill="1" applyBorder="1" applyAlignment="1">
      <alignment horizontal="center" vertical="center"/>
    </xf>
    <xf numFmtId="165" fontId="1" fillId="0" borderId="0" xfId="0" applyNumberFormat="1" applyFont="1" applyFill="1" applyBorder="1"/>
    <xf numFmtId="165" fontId="1" fillId="0" borderId="22" xfId="0" applyNumberFormat="1" applyFont="1" applyFill="1" applyBorder="1"/>
    <xf numFmtId="165" fontId="1" fillId="0" borderId="0" xfId="2" applyNumberFormat="1" applyFont="1" applyFill="1" applyBorder="1" applyAlignment="1">
      <alignment horizontal="center"/>
    </xf>
    <xf numFmtId="165" fontId="1" fillId="10" borderId="6" xfId="2" applyNumberFormat="1" applyFont="1" applyFill="1" applyBorder="1" applyAlignment="1">
      <alignment horizontal="center"/>
    </xf>
    <xf numFmtId="165" fontId="1" fillId="12" borderId="6" xfId="2" applyNumberFormat="1" applyFont="1" applyFill="1" applyBorder="1" applyAlignment="1">
      <alignment horizontal="center"/>
    </xf>
    <xf numFmtId="165" fontId="1" fillId="12" borderId="0" xfId="2" applyNumberFormat="1" applyFont="1" applyFill="1" applyBorder="1" applyAlignment="1">
      <alignment horizontal="center"/>
    </xf>
    <xf numFmtId="165" fontId="1" fillId="4" borderId="0" xfId="0" applyNumberFormat="1" applyFont="1" applyFill="1" applyBorder="1"/>
    <xf numFmtId="165" fontId="1" fillId="4" borderId="22" xfId="0" applyNumberFormat="1" applyFont="1" applyFill="1" applyBorder="1"/>
    <xf numFmtId="165" fontId="1" fillId="13" borderId="6" xfId="2" applyNumberFormat="1" applyFont="1" applyFill="1" applyBorder="1" applyAlignment="1">
      <alignment horizontal="center"/>
    </xf>
    <xf numFmtId="165" fontId="1" fillId="13" borderId="0" xfId="2" applyNumberFormat="1" applyFont="1" applyFill="1" applyBorder="1" applyAlignment="1">
      <alignment horizontal="center"/>
    </xf>
    <xf numFmtId="165" fontId="1" fillId="5" borderId="0" xfId="0" applyNumberFormat="1" applyFont="1" applyFill="1" applyBorder="1"/>
    <xf numFmtId="165" fontId="1" fillId="5" borderId="22" xfId="0" applyNumberFormat="1" applyFont="1" applyFill="1" applyBorder="1"/>
    <xf numFmtId="165" fontId="1" fillId="0" borderId="0" xfId="3" applyNumberFormat="1" applyFont="1" applyFill="1" applyBorder="1" applyAlignment="1">
      <alignment horizontal="right"/>
    </xf>
    <xf numFmtId="165" fontId="1" fillId="0" borderId="22" xfId="3" applyNumberFormat="1" applyFont="1" applyFill="1" applyBorder="1" applyAlignment="1">
      <alignment horizontal="right"/>
    </xf>
    <xf numFmtId="165" fontId="2" fillId="0" borderId="16" xfId="2" applyNumberFormat="1" applyFont="1" applyFill="1" applyBorder="1" applyAlignment="1">
      <alignment horizontal="center"/>
    </xf>
    <xf numFmtId="165" fontId="1" fillId="0" borderId="0" xfId="0" applyNumberFormat="1" applyFont="1" applyFill="1"/>
    <xf numFmtId="0" fontId="1" fillId="0" borderId="0" xfId="0" applyFont="1" applyFill="1" applyAlignment="1">
      <alignment horizontal="right"/>
    </xf>
    <xf numFmtId="43" fontId="1" fillId="0" borderId="0" xfId="1" applyFont="1" applyFill="1"/>
    <xf numFmtId="43" fontId="7" fillId="0" borderId="0" xfId="0" applyNumberFormat="1" applyFont="1" applyFill="1"/>
    <xf numFmtId="0" fontId="1" fillId="8" borderId="0" xfId="0" applyFont="1" applyFill="1" applyBorder="1" applyAlignment="1">
      <alignment horizontal="center"/>
    </xf>
    <xf numFmtId="0" fontId="1" fillId="8" borderId="22" xfId="0" applyFont="1" applyFill="1" applyBorder="1" applyAlignment="1">
      <alignment horizontal="center"/>
    </xf>
    <xf numFmtId="0" fontId="2" fillId="8" borderId="0" xfId="0" applyFont="1" applyFill="1" applyBorder="1" applyAlignment="1">
      <alignment horizontal="center"/>
    </xf>
    <xf numFmtId="0" fontId="2" fillId="8" borderId="22" xfId="0" applyFont="1" applyFill="1" applyBorder="1" applyAlignment="1">
      <alignment horizontal="center"/>
    </xf>
    <xf numFmtId="165" fontId="1" fillId="10" borderId="0" xfId="0" applyNumberFormat="1" applyFont="1" applyFill="1" applyBorder="1" applyAlignment="1">
      <alignment horizontal="center"/>
    </xf>
    <xf numFmtId="165" fontId="1" fillId="11" borderId="0" xfId="0" applyNumberFormat="1" applyFont="1" applyFill="1" applyBorder="1" applyAlignment="1">
      <alignment horizontal="center"/>
    </xf>
    <xf numFmtId="165" fontId="1" fillId="11" borderId="22" xfId="0" applyNumberFormat="1" applyFont="1" applyFill="1" applyBorder="1" applyAlignment="1">
      <alignment horizontal="center"/>
    </xf>
    <xf numFmtId="165" fontId="2" fillId="10" borderId="0" xfId="0" applyNumberFormat="1" applyFont="1" applyFill="1" applyBorder="1" applyAlignment="1">
      <alignment horizontal="center"/>
    </xf>
    <xf numFmtId="165" fontId="2" fillId="11" borderId="0" xfId="0" applyNumberFormat="1" applyFont="1" applyFill="1" applyBorder="1" applyAlignment="1">
      <alignment horizontal="center"/>
    </xf>
    <xf numFmtId="165" fontId="2" fillId="11" borderId="22" xfId="0" applyNumberFormat="1" applyFont="1" applyFill="1" applyBorder="1" applyAlignment="1">
      <alignment horizontal="center"/>
    </xf>
    <xf numFmtId="0" fontId="2" fillId="6" borderId="20" xfId="0" applyFont="1" applyFill="1" applyBorder="1" applyAlignment="1">
      <alignment horizontal="center"/>
    </xf>
    <xf numFmtId="0" fontId="2" fillId="6" borderId="24" xfId="0" applyFont="1" applyFill="1" applyBorder="1" applyAlignment="1">
      <alignment horizontal="center"/>
    </xf>
    <xf numFmtId="0" fontId="2" fillId="6" borderId="21" xfId="0" applyFont="1" applyFill="1" applyBorder="1" applyAlignment="1">
      <alignment horizontal="center"/>
    </xf>
    <xf numFmtId="0" fontId="1" fillId="0" borderId="20" xfId="0" applyFont="1" applyFill="1" applyBorder="1" applyAlignment="1"/>
    <xf numFmtId="0" fontId="1" fillId="0" borderId="24" xfId="0" applyFont="1" applyFill="1" applyBorder="1" applyAlignment="1"/>
    <xf numFmtId="0" fontId="1" fillId="0" borderId="21" xfId="0" applyFont="1" applyFill="1" applyBorder="1" applyAlignment="1"/>
    <xf numFmtId="0" fontId="4" fillId="0" borderId="0" xfId="0" applyFont="1" applyAlignment="1">
      <alignment horizontal="left"/>
    </xf>
    <xf numFmtId="0" fontId="3" fillId="0" borderId="0" xfId="0" applyFont="1" applyAlignment="1">
      <alignment horizontal="left"/>
    </xf>
    <xf numFmtId="0" fontId="11" fillId="0" borderId="0" xfId="0" applyFont="1" applyFill="1" applyAlignment="1">
      <alignment horizontal="left"/>
    </xf>
    <xf numFmtId="10" fontId="11" fillId="0" borderId="0" xfId="0" applyNumberFormat="1" applyFont="1" applyFill="1" applyAlignment="1">
      <alignment horizontal="left"/>
    </xf>
    <xf numFmtId="0" fontId="6" fillId="3" borderId="0" xfId="0" applyFont="1" applyFill="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0" fontId="14" fillId="0" borderId="0" xfId="0" applyFont="1" applyAlignment="1">
      <alignment horizontal="center"/>
    </xf>
    <xf numFmtId="0" fontId="16" fillId="7" borderId="0" xfId="10" applyFill="1" applyAlignment="1">
      <alignment horizontal="left"/>
    </xf>
    <xf numFmtId="0" fontId="4" fillId="0" borderId="0" xfId="0" quotePrefix="1" applyFont="1" applyAlignment="1">
      <alignment horizontal="left" wrapText="1"/>
    </xf>
    <xf numFmtId="0" fontId="4" fillId="0" borderId="0" xfId="0" applyFont="1" applyAlignment="1">
      <alignment horizontal="left" wrapText="1"/>
    </xf>
    <xf numFmtId="0" fontId="4" fillId="0" borderId="0" xfId="0" quotePrefix="1" applyFont="1" applyAlignment="1">
      <alignment horizontal="left"/>
    </xf>
  </cellXfs>
  <cellStyles count="11">
    <cellStyle name="Comma" xfId="1" builtinId="3"/>
    <cellStyle name="Currency" xfId="2" builtinId="4"/>
    <cellStyle name="Hyperlink" xfId="10" builtinId="8"/>
    <cellStyle name="Normal" xfId="0" builtinId="0"/>
    <cellStyle name="Percent" xfId="3" builtinId="5"/>
    <cellStyle name="PSChar" xfId="4"/>
    <cellStyle name="PSDate" xfId="5"/>
    <cellStyle name="PSDec" xfId="6"/>
    <cellStyle name="PSHeading" xfId="7"/>
    <cellStyle name="PSInt" xfId="8"/>
    <cellStyle name="PSSpacer"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92"/>
  <sheetViews>
    <sheetView tabSelected="1" zoomScaleNormal="100" zoomScaleSheetLayoutView="85" workbookViewId="0">
      <pane ySplit="9" topLeftCell="A10" activePane="bottomLeft" state="frozen"/>
      <selection pane="bottomLeft"/>
    </sheetView>
  </sheetViews>
  <sheetFormatPr defaultColWidth="9.1796875" defaultRowHeight="12.5" x14ac:dyDescent="0.25"/>
  <cols>
    <col min="1" max="1" width="17.453125" style="23" customWidth="1"/>
    <col min="2" max="2" width="16.26953125" style="23" customWidth="1"/>
    <col min="3" max="3" width="7.81640625" style="23" customWidth="1"/>
    <col min="4" max="4" width="7.7265625" style="23" customWidth="1"/>
    <col min="5" max="5" width="8.26953125" style="23" bestFit="1" customWidth="1"/>
    <col min="6" max="6" width="7.7265625" style="23" customWidth="1"/>
    <col min="7" max="7" width="11.7265625" style="23" customWidth="1"/>
    <col min="8" max="8" width="9.1796875" style="23"/>
    <col min="9" max="13" width="11.26953125" style="23" customWidth="1"/>
    <col min="14" max="14" width="12" style="23" customWidth="1"/>
    <col min="15" max="15" width="9.1796875" style="23"/>
    <col min="16" max="16" width="19.81640625" style="23" bestFit="1" customWidth="1"/>
    <col min="17" max="20" width="13" style="23" customWidth="1"/>
    <col min="21" max="16384" width="9.1796875" style="23"/>
  </cols>
  <sheetData>
    <row r="1" spans="1:20" ht="13" x14ac:dyDescent="0.3">
      <c r="A1" s="1" t="s">
        <v>58</v>
      </c>
      <c r="E1" s="73" t="s">
        <v>125</v>
      </c>
      <c r="P1" s="101" t="s">
        <v>70</v>
      </c>
      <c r="Q1" s="101" t="s">
        <v>131</v>
      </c>
      <c r="R1" s="101" t="s">
        <v>71</v>
      </c>
      <c r="S1" s="73"/>
    </row>
    <row r="2" spans="1:20" ht="13" x14ac:dyDescent="0.3">
      <c r="A2" s="1" t="s">
        <v>17</v>
      </c>
      <c r="B2" s="67"/>
      <c r="P2" s="101" t="s">
        <v>72</v>
      </c>
      <c r="Q2" s="102">
        <v>0.29699999999999999</v>
      </c>
      <c r="R2" s="101" t="s">
        <v>73</v>
      </c>
      <c r="S2" s="73"/>
    </row>
    <row r="3" spans="1:20" ht="13" x14ac:dyDescent="0.3">
      <c r="A3" s="1" t="s">
        <v>18</v>
      </c>
      <c r="B3" s="67"/>
      <c r="P3" s="101" t="s">
        <v>74</v>
      </c>
      <c r="Q3" s="102">
        <v>0.18</v>
      </c>
      <c r="R3" s="101" t="s">
        <v>75</v>
      </c>
      <c r="S3" s="73"/>
    </row>
    <row r="4" spans="1:20" ht="13" x14ac:dyDescent="0.3">
      <c r="A4" s="1" t="s">
        <v>20</v>
      </c>
      <c r="B4" s="67"/>
      <c r="P4" s="101" t="s">
        <v>50</v>
      </c>
      <c r="Q4" s="102">
        <v>0.39100000000000001</v>
      </c>
      <c r="R4" s="101" t="s">
        <v>76</v>
      </c>
      <c r="S4" s="73"/>
    </row>
    <row r="5" spans="1:20" ht="13" x14ac:dyDescent="0.3">
      <c r="A5" s="1" t="s">
        <v>19</v>
      </c>
      <c r="B5" s="73"/>
      <c r="P5" s="101" t="s">
        <v>77</v>
      </c>
      <c r="Q5" s="102">
        <v>0.51600000000000001</v>
      </c>
      <c r="R5" s="101" t="s">
        <v>78</v>
      </c>
      <c r="S5" s="73"/>
    </row>
    <row r="6" spans="1:20" ht="13" x14ac:dyDescent="0.3">
      <c r="A6" s="1"/>
      <c r="B6" s="73"/>
      <c r="P6" s="101" t="s">
        <v>79</v>
      </c>
      <c r="Q6" s="102">
        <v>0.23599999999999999</v>
      </c>
      <c r="R6" s="101" t="s">
        <v>80</v>
      </c>
      <c r="S6" s="73"/>
    </row>
    <row r="7" spans="1:20" ht="13.5" thickBot="1" x14ac:dyDescent="0.35">
      <c r="B7" s="24"/>
      <c r="C7" s="60" t="s">
        <v>14</v>
      </c>
      <c r="D7" s="60"/>
      <c r="E7" s="60"/>
      <c r="F7" s="60"/>
      <c r="G7" s="25"/>
      <c r="H7" s="25"/>
      <c r="I7" s="60" t="s">
        <v>14</v>
      </c>
      <c r="J7" s="60" t="s">
        <v>14</v>
      </c>
      <c r="K7" s="60" t="s">
        <v>14</v>
      </c>
      <c r="L7" s="60" t="s">
        <v>14</v>
      </c>
      <c r="M7" s="26"/>
      <c r="N7" s="26"/>
      <c r="P7" s="101" t="s">
        <v>81</v>
      </c>
      <c r="Q7" s="102">
        <v>0.105</v>
      </c>
      <c r="R7" s="101" t="s">
        <v>82</v>
      </c>
      <c r="S7" s="73"/>
    </row>
    <row r="8" spans="1:20" ht="13" x14ac:dyDescent="0.3">
      <c r="A8" s="27" t="s">
        <v>1</v>
      </c>
      <c r="B8" s="28"/>
      <c r="C8" s="75" t="s">
        <v>3</v>
      </c>
      <c r="D8" s="29" t="s">
        <v>4</v>
      </c>
      <c r="E8" s="29" t="s">
        <v>15</v>
      </c>
      <c r="F8" s="29" t="s">
        <v>16</v>
      </c>
      <c r="G8" s="30" t="s">
        <v>35</v>
      </c>
      <c r="H8" s="31"/>
      <c r="I8" s="75" t="s">
        <v>3</v>
      </c>
      <c r="J8" s="29" t="s">
        <v>4</v>
      </c>
      <c r="K8" s="29" t="s">
        <v>15</v>
      </c>
      <c r="L8" s="29" t="s">
        <v>16</v>
      </c>
      <c r="M8" s="119" t="s">
        <v>0</v>
      </c>
      <c r="N8" s="32"/>
      <c r="P8" s="101" t="s">
        <v>83</v>
      </c>
      <c r="Q8" s="102">
        <v>1.9E-2</v>
      </c>
      <c r="R8" s="101" t="s">
        <v>84</v>
      </c>
      <c r="S8" s="73"/>
    </row>
    <row r="9" spans="1:20" ht="13" x14ac:dyDescent="0.3">
      <c r="A9" s="33" t="s">
        <v>5</v>
      </c>
      <c r="B9" s="74" t="s">
        <v>2</v>
      </c>
      <c r="C9" s="34"/>
      <c r="D9" s="34"/>
      <c r="E9" s="34"/>
      <c r="F9" s="34"/>
      <c r="G9" s="35" t="s">
        <v>36</v>
      </c>
      <c r="H9" s="6"/>
      <c r="I9" s="36"/>
      <c r="J9" s="36"/>
      <c r="K9" s="36"/>
      <c r="L9" s="36"/>
      <c r="M9" s="17"/>
      <c r="N9" s="37"/>
      <c r="P9" s="101" t="s">
        <v>85</v>
      </c>
      <c r="Q9" s="102">
        <v>5.1999999999999998E-2</v>
      </c>
      <c r="R9" s="101" t="s">
        <v>86</v>
      </c>
      <c r="S9" s="73"/>
    </row>
    <row r="10" spans="1:20" ht="13" x14ac:dyDescent="0.3">
      <c r="A10" s="33"/>
      <c r="B10" s="74"/>
      <c r="C10" s="34"/>
      <c r="D10" s="34"/>
      <c r="E10" s="34"/>
      <c r="F10" s="34"/>
      <c r="G10" s="35"/>
      <c r="H10" s="6"/>
      <c r="I10" s="36"/>
      <c r="J10" s="36"/>
      <c r="K10" s="36"/>
      <c r="L10" s="36"/>
      <c r="M10" s="17"/>
      <c r="N10" s="37"/>
    </row>
    <row r="11" spans="1:20" ht="13" thickBot="1" x14ac:dyDescent="0.3">
      <c r="A11" s="5" t="s">
        <v>5</v>
      </c>
      <c r="B11" s="6" t="s">
        <v>12</v>
      </c>
      <c r="C11" s="41">
        <v>0</v>
      </c>
      <c r="D11" s="41">
        <v>0</v>
      </c>
      <c r="E11" s="41">
        <v>0</v>
      </c>
      <c r="F11" s="41">
        <v>0</v>
      </c>
      <c r="G11" s="64">
        <v>0</v>
      </c>
      <c r="H11" s="61" t="s">
        <v>6</v>
      </c>
      <c r="I11" s="62">
        <f>ROUND(C11*$G11*1.03,0)</f>
        <v>0</v>
      </c>
      <c r="J11" s="62">
        <f>ROUND(D11*$G11*1.03^2,0)</f>
        <v>0</v>
      </c>
      <c r="K11" s="62">
        <f>ROUND(E11*$G11*1.03^3,0)</f>
        <v>0</v>
      </c>
      <c r="L11" s="62">
        <f>ROUND(F11*$G11*1.03^4,0)</f>
        <v>0</v>
      </c>
      <c r="M11" s="63">
        <f>SUM(I11:L11)</f>
        <v>0</v>
      </c>
      <c r="N11" s="38"/>
    </row>
    <row r="12" spans="1:20" ht="13.5" thickBot="1" x14ac:dyDescent="0.35">
      <c r="A12" s="5"/>
      <c r="B12" s="39"/>
      <c r="C12" s="40">
        <f>C11*12</f>
        <v>0</v>
      </c>
      <c r="D12" s="40">
        <f>D11*12</f>
        <v>0</v>
      </c>
      <c r="E12" s="40">
        <f>E11*12</f>
        <v>0</v>
      </c>
      <c r="F12" s="40">
        <f>F11*12</f>
        <v>0</v>
      </c>
      <c r="G12" s="66" t="s">
        <v>56</v>
      </c>
      <c r="H12" s="6" t="s">
        <v>7</v>
      </c>
      <c r="I12" s="3">
        <f>ROUND(I11*$G13,0)</f>
        <v>0</v>
      </c>
      <c r="J12" s="3">
        <f>ROUND(J11*$G13,0)</f>
        <v>0</v>
      </c>
      <c r="K12" s="3">
        <f>ROUND(K11*$G13,0)</f>
        <v>0</v>
      </c>
      <c r="L12" s="3">
        <f>ROUND(L11*$G13,0)</f>
        <v>0</v>
      </c>
      <c r="M12" s="17">
        <f>SUM(I12:L12)</f>
        <v>0</v>
      </c>
      <c r="N12" s="3"/>
      <c r="P12" s="134" t="s">
        <v>124</v>
      </c>
      <c r="Q12" s="135"/>
      <c r="R12" s="135"/>
      <c r="S12" s="135"/>
      <c r="T12" s="136"/>
    </row>
    <row r="13" spans="1:20" ht="13" thickBot="1" x14ac:dyDescent="0.3">
      <c r="A13" s="5"/>
      <c r="B13" s="6"/>
      <c r="C13" s="41"/>
      <c r="D13" s="41"/>
      <c r="E13" s="41"/>
      <c r="F13" s="41"/>
      <c r="G13" s="65">
        <v>0</v>
      </c>
      <c r="H13" s="6" t="s">
        <v>13</v>
      </c>
      <c r="I13" s="3">
        <f t="shared" ref="I13:L13" si="0">SUM(I11:I12)</f>
        <v>0</v>
      </c>
      <c r="J13" s="3">
        <f t="shared" si="0"/>
        <v>0</v>
      </c>
      <c r="K13" s="3">
        <f t="shared" si="0"/>
        <v>0</v>
      </c>
      <c r="L13" s="3">
        <f t="shared" si="0"/>
        <v>0</v>
      </c>
      <c r="M13" s="17">
        <f>SUM(M11:M12)</f>
        <v>0</v>
      </c>
      <c r="N13" s="3">
        <f>SUM(I13:L13)</f>
        <v>0</v>
      </c>
      <c r="P13" s="137" t="s">
        <v>123</v>
      </c>
      <c r="Q13" s="138"/>
      <c r="R13" s="138"/>
      <c r="S13" s="138"/>
      <c r="T13" s="139"/>
    </row>
    <row r="14" spans="1:20" x14ac:dyDescent="0.25">
      <c r="A14" s="5"/>
      <c r="B14" s="6"/>
      <c r="C14" s="6"/>
      <c r="D14" s="6"/>
      <c r="E14" s="6"/>
      <c r="F14" s="6"/>
      <c r="G14" s="6"/>
      <c r="H14" s="6"/>
      <c r="I14" s="6"/>
      <c r="J14" s="6"/>
      <c r="K14" s="6"/>
      <c r="L14" s="6"/>
      <c r="M14" s="42"/>
      <c r="P14" s="93" t="s">
        <v>94</v>
      </c>
      <c r="Q14" s="124" t="s">
        <v>95</v>
      </c>
      <c r="R14" s="124" t="s">
        <v>95</v>
      </c>
      <c r="S14" s="124" t="s">
        <v>95</v>
      </c>
      <c r="T14" s="125" t="s">
        <v>95</v>
      </c>
    </row>
    <row r="15" spans="1:20" ht="13" x14ac:dyDescent="0.3">
      <c r="A15" s="5" t="s">
        <v>5</v>
      </c>
      <c r="B15" s="6" t="s">
        <v>12</v>
      </c>
      <c r="C15" s="41">
        <v>0</v>
      </c>
      <c r="D15" s="41">
        <v>0</v>
      </c>
      <c r="E15" s="41">
        <v>0</v>
      </c>
      <c r="F15" s="41">
        <v>0</v>
      </c>
      <c r="G15" s="64">
        <v>0</v>
      </c>
      <c r="H15" s="61" t="s">
        <v>6</v>
      </c>
      <c r="I15" s="62">
        <f>ROUND(C15*$G15*1.03,0)</f>
        <v>0</v>
      </c>
      <c r="J15" s="62">
        <f>ROUND(D15*$G15*1.03^2,0)</f>
        <v>0</v>
      </c>
      <c r="K15" s="62">
        <f>ROUND(E15*$G15*1.03^3,0)</f>
        <v>0</v>
      </c>
      <c r="L15" s="62">
        <f>ROUND(F15*$G15*1.03^4,0)</f>
        <v>0</v>
      </c>
      <c r="M15" s="63">
        <f>SUM(I15:L15)</f>
        <v>0</v>
      </c>
      <c r="N15" s="38"/>
      <c r="P15" s="93" t="s">
        <v>6</v>
      </c>
      <c r="Q15" s="126" t="s">
        <v>3</v>
      </c>
      <c r="R15" s="126" t="s">
        <v>4</v>
      </c>
      <c r="S15" s="126" t="s">
        <v>15</v>
      </c>
      <c r="T15" s="127" t="s">
        <v>16</v>
      </c>
    </row>
    <row r="16" spans="1:20" x14ac:dyDescent="0.25">
      <c r="A16" s="5"/>
      <c r="B16" s="39"/>
      <c r="C16" s="40">
        <f>C15*12</f>
        <v>0</v>
      </c>
      <c r="D16" s="40">
        <f>D15*12</f>
        <v>0</v>
      </c>
      <c r="E16" s="40">
        <f>E15*12</f>
        <v>0</v>
      </c>
      <c r="F16" s="40">
        <f>F15*12</f>
        <v>0</v>
      </c>
      <c r="G16" s="66" t="s">
        <v>56</v>
      </c>
      <c r="H16" s="6" t="s">
        <v>7</v>
      </c>
      <c r="I16" s="3">
        <f>ROUND(I15*$G17,0)</f>
        <v>0</v>
      </c>
      <c r="J16" s="3">
        <f>ROUND(J15*$G17,0)</f>
        <v>0</v>
      </c>
      <c r="K16" s="3">
        <f>ROUND(K15*$G17,0)</f>
        <v>0</v>
      </c>
      <c r="L16" s="3">
        <f>ROUND(L15*$G17,0)</f>
        <v>0</v>
      </c>
      <c r="M16" s="17">
        <f>SUM(I16:L16)</f>
        <v>0</v>
      </c>
      <c r="N16" s="3"/>
      <c r="P16" s="103">
        <v>200000</v>
      </c>
      <c r="Q16" s="104">
        <f>SUM(P16:P16)</f>
        <v>200000</v>
      </c>
      <c r="R16" s="105">
        <f>Q16*1.03</f>
        <v>206000</v>
      </c>
      <c r="S16" s="105">
        <f t="shared" ref="S16:T16" si="1">R16*1.03</f>
        <v>212180</v>
      </c>
      <c r="T16" s="106">
        <f t="shared" si="1"/>
        <v>218545.4</v>
      </c>
    </row>
    <row r="17" spans="1:20" x14ac:dyDescent="0.25">
      <c r="A17" s="5"/>
      <c r="B17" s="6"/>
      <c r="C17" s="41"/>
      <c r="D17" s="41"/>
      <c r="E17" s="41"/>
      <c r="F17" s="41"/>
      <c r="G17" s="65">
        <v>0</v>
      </c>
      <c r="H17" s="6" t="s">
        <v>13</v>
      </c>
      <c r="I17" s="3">
        <f t="shared" ref="I17:L17" si="2">SUM(I15:I16)</f>
        <v>0</v>
      </c>
      <c r="J17" s="3">
        <f t="shared" si="2"/>
        <v>0</v>
      </c>
      <c r="K17" s="3">
        <f t="shared" si="2"/>
        <v>0</v>
      </c>
      <c r="L17" s="3">
        <f t="shared" si="2"/>
        <v>0</v>
      </c>
      <c r="M17" s="17">
        <f>SUM(M15:M16)</f>
        <v>0</v>
      </c>
      <c r="N17" s="3">
        <f>SUM(I17:L17)</f>
        <v>0</v>
      </c>
      <c r="P17" s="78"/>
      <c r="Q17" s="107"/>
      <c r="R17" s="105"/>
      <c r="S17" s="105"/>
      <c r="T17" s="106"/>
    </row>
    <row r="18" spans="1:20" x14ac:dyDescent="0.25">
      <c r="A18" s="5"/>
      <c r="B18" s="6"/>
      <c r="C18" s="6"/>
      <c r="D18" s="6"/>
      <c r="E18" s="6"/>
      <c r="F18" s="6"/>
      <c r="G18" s="6"/>
      <c r="H18" s="6"/>
      <c r="I18" s="6"/>
      <c r="J18" s="6"/>
      <c r="K18" s="6"/>
      <c r="L18" s="6"/>
      <c r="M18" s="42"/>
      <c r="P18" s="108" t="s">
        <v>96</v>
      </c>
      <c r="Q18" s="128" t="s">
        <v>95</v>
      </c>
      <c r="R18" s="128" t="s">
        <v>95</v>
      </c>
      <c r="S18" s="129" t="s">
        <v>95</v>
      </c>
      <c r="T18" s="130" t="s">
        <v>95</v>
      </c>
    </row>
    <row r="19" spans="1:20" ht="13" x14ac:dyDescent="0.3">
      <c r="A19" s="5" t="s">
        <v>5</v>
      </c>
      <c r="B19" s="6" t="s">
        <v>12</v>
      </c>
      <c r="C19" s="41">
        <v>0</v>
      </c>
      <c r="D19" s="41">
        <v>0</v>
      </c>
      <c r="E19" s="41">
        <v>0</v>
      </c>
      <c r="F19" s="41">
        <v>0</v>
      </c>
      <c r="G19" s="64">
        <v>0</v>
      </c>
      <c r="H19" s="61" t="s">
        <v>6</v>
      </c>
      <c r="I19" s="62">
        <f>ROUND(C19*$G19*1.03,0)</f>
        <v>0</v>
      </c>
      <c r="J19" s="62">
        <f>ROUND(D19*$G19*1.03^2,0)</f>
        <v>0</v>
      </c>
      <c r="K19" s="62">
        <f>ROUND(E19*$G19*1.03^3,0)</f>
        <v>0</v>
      </c>
      <c r="L19" s="62">
        <f>ROUND(F19*$G19*1.03^4,0)</f>
        <v>0</v>
      </c>
      <c r="M19" s="63">
        <f>SUM(I19:L19)</f>
        <v>0</v>
      </c>
      <c r="N19" s="38"/>
      <c r="P19" s="108" t="s">
        <v>6</v>
      </c>
      <c r="Q19" s="131" t="s">
        <v>3</v>
      </c>
      <c r="R19" s="131" t="s">
        <v>4</v>
      </c>
      <c r="S19" s="132" t="s">
        <v>15</v>
      </c>
      <c r="T19" s="133" t="s">
        <v>16</v>
      </c>
    </row>
    <row r="20" spans="1:20" x14ac:dyDescent="0.25">
      <c r="A20" s="5"/>
      <c r="B20" s="39"/>
      <c r="C20" s="40">
        <f>C19*12</f>
        <v>0</v>
      </c>
      <c r="D20" s="40">
        <f>D19*12</f>
        <v>0</v>
      </c>
      <c r="E20" s="40">
        <f>E19*12</f>
        <v>0</v>
      </c>
      <c r="F20" s="40">
        <f>F19*12</f>
        <v>0</v>
      </c>
      <c r="G20" s="66" t="s">
        <v>56</v>
      </c>
      <c r="H20" s="6" t="s">
        <v>7</v>
      </c>
      <c r="I20" s="3">
        <f>ROUND(I19*$G21,0)</f>
        <v>0</v>
      </c>
      <c r="J20" s="3">
        <f>ROUND(J19*$G21,0)</f>
        <v>0</v>
      </c>
      <c r="K20" s="3">
        <f>ROUND(K19*$G21,0)</f>
        <v>0</v>
      </c>
      <c r="L20" s="3">
        <f>ROUND(L19*$G21,0)</f>
        <v>0</v>
      </c>
      <c r="M20" s="17">
        <f>SUM(I20:L20)</f>
        <v>0</v>
      </c>
      <c r="N20" s="3"/>
      <c r="P20" s="78">
        <v>197300</v>
      </c>
      <c r="Q20" s="104">
        <f>SUM(P20:P20)</f>
        <v>197300</v>
      </c>
      <c r="R20" s="105">
        <f>Q20*1.03</f>
        <v>203219</v>
      </c>
      <c r="S20" s="105">
        <f t="shared" ref="S20:T20" si="3">R20*1.03</f>
        <v>209315.57</v>
      </c>
      <c r="T20" s="106">
        <f t="shared" si="3"/>
        <v>215595.03710000002</v>
      </c>
    </row>
    <row r="21" spans="1:20" x14ac:dyDescent="0.25">
      <c r="A21" s="5"/>
      <c r="B21" s="6"/>
      <c r="C21" s="41"/>
      <c r="D21" s="41"/>
      <c r="E21" s="41"/>
      <c r="F21" s="41"/>
      <c r="G21" s="65">
        <v>0</v>
      </c>
      <c r="H21" s="6" t="s">
        <v>13</v>
      </c>
      <c r="I21" s="3">
        <f t="shared" ref="I21:L21" si="4">SUM(I19:I20)</f>
        <v>0</v>
      </c>
      <c r="J21" s="3">
        <f t="shared" si="4"/>
        <v>0</v>
      </c>
      <c r="K21" s="3">
        <f t="shared" si="4"/>
        <v>0</v>
      </c>
      <c r="L21" s="3">
        <f t="shared" si="4"/>
        <v>0</v>
      </c>
      <c r="M21" s="17">
        <f>SUM(M19:M20)</f>
        <v>0</v>
      </c>
      <c r="N21" s="3">
        <f>SUM(I21:L21)</f>
        <v>0</v>
      </c>
      <c r="P21" s="78"/>
      <c r="Q21" s="107"/>
      <c r="R21" s="105"/>
      <c r="S21" s="105"/>
      <c r="T21" s="106"/>
    </row>
    <row r="22" spans="1:20" x14ac:dyDescent="0.25">
      <c r="A22" s="5"/>
      <c r="B22" s="6"/>
      <c r="C22" s="6"/>
      <c r="D22" s="6"/>
      <c r="E22" s="6"/>
      <c r="F22" s="6"/>
      <c r="G22" s="6"/>
      <c r="H22" s="6"/>
      <c r="I22" s="6"/>
      <c r="J22" s="6"/>
      <c r="K22" s="6"/>
      <c r="L22" s="6"/>
      <c r="M22" s="42"/>
      <c r="P22" s="109" t="s">
        <v>97</v>
      </c>
      <c r="Q22" s="110"/>
      <c r="R22" s="111"/>
      <c r="S22" s="111"/>
      <c r="T22" s="112"/>
    </row>
    <row r="23" spans="1:20" x14ac:dyDescent="0.25">
      <c r="A23" s="5" t="s">
        <v>5</v>
      </c>
      <c r="B23" s="6" t="s">
        <v>12</v>
      </c>
      <c r="C23" s="41">
        <v>0</v>
      </c>
      <c r="D23" s="41">
        <v>0</v>
      </c>
      <c r="E23" s="41">
        <v>0</v>
      </c>
      <c r="F23" s="41">
        <v>0</v>
      </c>
      <c r="G23" s="64">
        <v>0</v>
      </c>
      <c r="H23" s="61" t="s">
        <v>6</v>
      </c>
      <c r="I23" s="62">
        <f>ROUND(C23*$G23*1.03,0)</f>
        <v>0</v>
      </c>
      <c r="J23" s="62">
        <f>ROUND(D23*$G23*1.03^2,0)</f>
        <v>0</v>
      </c>
      <c r="K23" s="62">
        <f>ROUND(E23*$G23*1.03^3,0)</f>
        <v>0</v>
      </c>
      <c r="L23" s="62">
        <f>ROUND(F23*$G23*1.03^4,0)</f>
        <v>0</v>
      </c>
      <c r="M23" s="63">
        <f>SUM(I23:L23)</f>
        <v>0</v>
      </c>
      <c r="N23" s="38"/>
      <c r="P23" s="109">
        <f>P20*C11</f>
        <v>0</v>
      </c>
      <c r="Q23" s="110">
        <f>SUM(P23:P23)</f>
        <v>0</v>
      </c>
      <c r="R23" s="111">
        <f>R20*D11</f>
        <v>0</v>
      </c>
      <c r="S23" s="111">
        <f>S20*E11</f>
        <v>0</v>
      </c>
      <c r="T23" s="112">
        <f>T20*F11</f>
        <v>0</v>
      </c>
    </row>
    <row r="24" spans="1:20" x14ac:dyDescent="0.25">
      <c r="A24" s="5"/>
      <c r="B24" s="39"/>
      <c r="C24" s="40">
        <f>C23*12</f>
        <v>0</v>
      </c>
      <c r="D24" s="40">
        <f>D23*12</f>
        <v>0</v>
      </c>
      <c r="E24" s="40">
        <f>E23*12</f>
        <v>0</v>
      </c>
      <c r="F24" s="40">
        <f>F23*12</f>
        <v>0</v>
      </c>
      <c r="G24" s="66" t="s">
        <v>56</v>
      </c>
      <c r="H24" s="6" t="s">
        <v>7</v>
      </c>
      <c r="I24" s="3">
        <f>ROUND(I23*$G25,0)</f>
        <v>0</v>
      </c>
      <c r="J24" s="3">
        <f>ROUND(J23*$G25,0)</f>
        <v>0</v>
      </c>
      <c r="K24" s="3">
        <f>ROUND(K23*$G25,0)</f>
        <v>0</v>
      </c>
      <c r="L24" s="3">
        <f>ROUND(L23*$G25,0)</f>
        <v>0</v>
      </c>
      <c r="M24" s="17">
        <f>SUM(I24:L24)</f>
        <v>0</v>
      </c>
      <c r="N24" s="3"/>
      <c r="P24" s="78"/>
      <c r="Q24" s="107"/>
      <c r="R24" s="105"/>
      <c r="S24" s="105"/>
      <c r="T24" s="106"/>
    </row>
    <row r="25" spans="1:20" x14ac:dyDescent="0.25">
      <c r="A25" s="5"/>
      <c r="B25" s="6"/>
      <c r="C25" s="41"/>
      <c r="D25" s="41"/>
      <c r="E25" s="41"/>
      <c r="F25" s="41"/>
      <c r="G25" s="65">
        <v>0</v>
      </c>
      <c r="H25" s="6" t="s">
        <v>13</v>
      </c>
      <c r="I25" s="3">
        <f t="shared" ref="I25:L25" si="5">SUM(I23:I24)</f>
        <v>0</v>
      </c>
      <c r="J25" s="3">
        <f t="shared" si="5"/>
        <v>0</v>
      </c>
      <c r="K25" s="3">
        <f t="shared" si="5"/>
        <v>0</v>
      </c>
      <c r="L25" s="3">
        <f t="shared" si="5"/>
        <v>0</v>
      </c>
      <c r="M25" s="17">
        <f>SUM(M23:M24)</f>
        <v>0</v>
      </c>
      <c r="N25" s="3">
        <f>SUM(I25:L25)</f>
        <v>0</v>
      </c>
      <c r="P25" s="113" t="s">
        <v>98</v>
      </c>
      <c r="Q25" s="114"/>
      <c r="R25" s="115"/>
      <c r="S25" s="115"/>
      <c r="T25" s="116"/>
    </row>
    <row r="26" spans="1:20" x14ac:dyDescent="0.25">
      <c r="A26" s="5"/>
      <c r="B26" s="6"/>
      <c r="C26" s="6"/>
      <c r="D26" s="6"/>
      <c r="E26" s="6"/>
      <c r="F26" s="6"/>
      <c r="G26" s="6"/>
      <c r="H26" s="6"/>
      <c r="I26" s="6"/>
      <c r="J26" s="6"/>
      <c r="K26" s="6"/>
      <c r="L26" s="6"/>
      <c r="M26" s="42"/>
      <c r="P26" s="113">
        <f>P16*C11</f>
        <v>0</v>
      </c>
      <c r="Q26" s="114">
        <f>SUM(P26:P26)</f>
        <v>0</v>
      </c>
      <c r="R26" s="115">
        <f>R16*D11</f>
        <v>0</v>
      </c>
      <c r="S26" s="115">
        <f>S16*E11</f>
        <v>0</v>
      </c>
      <c r="T26" s="116">
        <f>T16*F11</f>
        <v>0</v>
      </c>
    </row>
    <row r="27" spans="1:20" x14ac:dyDescent="0.25">
      <c r="A27" s="5" t="s">
        <v>5</v>
      </c>
      <c r="B27" s="6" t="s">
        <v>12</v>
      </c>
      <c r="C27" s="41">
        <v>0</v>
      </c>
      <c r="D27" s="41">
        <v>0</v>
      </c>
      <c r="E27" s="41">
        <v>0</v>
      </c>
      <c r="F27" s="41">
        <v>0</v>
      </c>
      <c r="G27" s="64">
        <v>0</v>
      </c>
      <c r="H27" s="61" t="s">
        <v>6</v>
      </c>
      <c r="I27" s="62">
        <f>ROUND(C27*$G27*1.03,0)</f>
        <v>0</v>
      </c>
      <c r="J27" s="62">
        <f>ROUND(D27*$G27*1.03^2,0)</f>
        <v>0</v>
      </c>
      <c r="K27" s="62">
        <f>ROUND(E27*$G27*1.03^3,0)</f>
        <v>0</v>
      </c>
      <c r="L27" s="62">
        <f>ROUND(F27*$G27*1.03^4,0)</f>
        <v>0</v>
      </c>
      <c r="M27" s="63">
        <f>SUM(I27:L27)</f>
        <v>0</v>
      </c>
      <c r="N27" s="38"/>
      <c r="P27" s="78" t="s">
        <v>99</v>
      </c>
      <c r="Q27" s="95">
        <f>Q26/Q16</f>
        <v>0</v>
      </c>
      <c r="R27" s="95">
        <f t="shared" ref="R27:T27" si="6">R26/R16</f>
        <v>0</v>
      </c>
      <c r="S27" s="95">
        <f t="shared" si="6"/>
        <v>0</v>
      </c>
      <c r="T27" s="96">
        <f t="shared" si="6"/>
        <v>0</v>
      </c>
    </row>
    <row r="28" spans="1:20" x14ac:dyDescent="0.25">
      <c r="A28" s="5"/>
      <c r="B28" s="39"/>
      <c r="C28" s="40">
        <f>C27*12</f>
        <v>0</v>
      </c>
      <c r="D28" s="40">
        <f>D27*12</f>
        <v>0</v>
      </c>
      <c r="E28" s="40">
        <f>E27*12</f>
        <v>0</v>
      </c>
      <c r="F28" s="40">
        <f>F27*12</f>
        <v>0</v>
      </c>
      <c r="G28" s="66" t="s">
        <v>56</v>
      </c>
      <c r="H28" s="6" t="s">
        <v>7</v>
      </c>
      <c r="I28" s="3">
        <f>ROUND(I27*$G29,0)</f>
        <v>0</v>
      </c>
      <c r="J28" s="3">
        <f>ROUND(J27*$G29,0)</f>
        <v>0</v>
      </c>
      <c r="K28" s="3">
        <f>ROUND(K27*$G29,0)</f>
        <v>0</v>
      </c>
      <c r="L28" s="3">
        <f>ROUND(L27*$G29,0)</f>
        <v>0</v>
      </c>
      <c r="M28" s="17">
        <f>SUM(I28:L28)</f>
        <v>0</v>
      </c>
      <c r="N28" s="3"/>
      <c r="P28" s="78" t="s">
        <v>100</v>
      </c>
      <c r="Q28" s="117">
        <f>Q26-Q23</f>
        <v>0</v>
      </c>
      <c r="R28" s="117">
        <f>R26-R23</f>
        <v>0</v>
      </c>
      <c r="S28" s="117">
        <f t="shared" ref="S28:T28" si="7">S26-S23</f>
        <v>0</v>
      </c>
      <c r="T28" s="118">
        <f t="shared" si="7"/>
        <v>0</v>
      </c>
    </row>
    <row r="29" spans="1:20" x14ac:dyDescent="0.25">
      <c r="A29" s="5"/>
      <c r="B29" s="6"/>
      <c r="C29" s="41"/>
      <c r="D29" s="41"/>
      <c r="E29" s="41"/>
      <c r="F29" s="41"/>
      <c r="G29" s="65">
        <v>0</v>
      </c>
      <c r="H29" s="6" t="s">
        <v>13</v>
      </c>
      <c r="I29" s="3">
        <f t="shared" ref="I29:L29" si="8">SUM(I27:I28)</f>
        <v>0</v>
      </c>
      <c r="J29" s="3">
        <f t="shared" si="8"/>
        <v>0</v>
      </c>
      <c r="K29" s="3">
        <f t="shared" si="8"/>
        <v>0</v>
      </c>
      <c r="L29" s="3">
        <f t="shared" si="8"/>
        <v>0</v>
      </c>
      <c r="M29" s="17">
        <f>SUM(M27:M28)</f>
        <v>0</v>
      </c>
      <c r="N29" s="3">
        <f>SUM(I29:L29)</f>
        <v>0</v>
      </c>
      <c r="P29" s="78" t="s">
        <v>101</v>
      </c>
      <c r="Q29" s="97">
        <f>Q28/Q16</f>
        <v>0</v>
      </c>
      <c r="R29" s="97">
        <f>R28/R16</f>
        <v>0</v>
      </c>
      <c r="S29" s="97">
        <f t="shared" ref="S29:T29" si="9">S28/S16</f>
        <v>0</v>
      </c>
      <c r="T29" s="98">
        <f t="shared" si="9"/>
        <v>0</v>
      </c>
    </row>
    <row r="30" spans="1:20" ht="13" thickBot="1" x14ac:dyDescent="0.3">
      <c r="A30" s="5"/>
      <c r="B30" s="6"/>
      <c r="C30" s="6"/>
      <c r="D30" s="6"/>
      <c r="E30" s="6"/>
      <c r="F30" s="6"/>
      <c r="G30" s="6"/>
      <c r="H30" s="6"/>
      <c r="I30" s="6"/>
      <c r="J30" s="6"/>
      <c r="K30" s="6"/>
      <c r="L30" s="6"/>
      <c r="M30" s="42"/>
      <c r="P30" s="79" t="s">
        <v>102</v>
      </c>
      <c r="Q30" s="99">
        <f>Q27-Q29</f>
        <v>0</v>
      </c>
      <c r="R30" s="99">
        <f t="shared" ref="R30:T30" si="10">R27-R29</f>
        <v>0</v>
      </c>
      <c r="S30" s="99">
        <f t="shared" si="10"/>
        <v>0</v>
      </c>
      <c r="T30" s="100">
        <f t="shared" si="10"/>
        <v>0</v>
      </c>
    </row>
    <row r="31" spans="1:20" x14ac:dyDescent="0.25">
      <c r="A31" s="5" t="s">
        <v>5</v>
      </c>
      <c r="B31" s="6" t="s">
        <v>12</v>
      </c>
      <c r="C31" s="41">
        <v>0</v>
      </c>
      <c r="D31" s="41">
        <v>0</v>
      </c>
      <c r="E31" s="41">
        <v>0</v>
      </c>
      <c r="F31" s="41">
        <v>0</v>
      </c>
      <c r="G31" s="64">
        <v>0</v>
      </c>
      <c r="H31" s="61" t="s">
        <v>6</v>
      </c>
      <c r="I31" s="62">
        <f>ROUND(C31*$G31*1.03,0)</f>
        <v>0</v>
      </c>
      <c r="J31" s="62">
        <f>ROUND(D31*$G31*1.03^2,0)</f>
        <v>0</v>
      </c>
      <c r="K31" s="62">
        <f>ROUND(E31*$G31*1.03^3,0)</f>
        <v>0</v>
      </c>
      <c r="L31" s="62">
        <f>ROUND(F31*$G31*1.03^4,0)</f>
        <v>0</v>
      </c>
      <c r="M31" s="63">
        <f>SUM(I31:L31)</f>
        <v>0</v>
      </c>
      <c r="N31" s="38"/>
      <c r="P31" s="73"/>
      <c r="Q31" s="94">
        <f>Q30+Q29</f>
        <v>0</v>
      </c>
      <c r="R31" s="94">
        <f>R30+R29</f>
        <v>0</v>
      </c>
      <c r="S31" s="94">
        <f>S30+S29</f>
        <v>0</v>
      </c>
      <c r="T31" s="94">
        <f>T30+T29</f>
        <v>0</v>
      </c>
    </row>
    <row r="32" spans="1:20" x14ac:dyDescent="0.25">
      <c r="A32" s="5"/>
      <c r="B32" s="39"/>
      <c r="C32" s="40">
        <f>C31*12</f>
        <v>0</v>
      </c>
      <c r="D32" s="40">
        <f>D31*12</f>
        <v>0</v>
      </c>
      <c r="E32" s="40">
        <f>E31*12</f>
        <v>0</v>
      </c>
      <c r="F32" s="40">
        <f>F31*12</f>
        <v>0</v>
      </c>
      <c r="G32" s="66" t="s">
        <v>56</v>
      </c>
      <c r="H32" s="6" t="s">
        <v>7</v>
      </c>
      <c r="I32" s="3">
        <f>ROUND(I31*$G33,0)</f>
        <v>0</v>
      </c>
      <c r="J32" s="3">
        <f>ROUND(J31*$G33,0)</f>
        <v>0</v>
      </c>
      <c r="K32" s="3">
        <f>ROUND(K31*$G33,0)</f>
        <v>0</v>
      </c>
      <c r="L32" s="3">
        <f>ROUND(L31*$G33,0)</f>
        <v>0</v>
      </c>
      <c r="M32" s="17">
        <f>SUM(I32:L32)</f>
        <v>0</v>
      </c>
      <c r="N32" s="3"/>
    </row>
    <row r="33" spans="1:17" x14ac:dyDescent="0.25">
      <c r="A33" s="5"/>
      <c r="B33" s="6"/>
      <c r="C33" s="41"/>
      <c r="D33" s="41"/>
      <c r="E33" s="41"/>
      <c r="F33" s="41"/>
      <c r="G33" s="65">
        <v>0</v>
      </c>
      <c r="H33" s="6" t="s">
        <v>13</v>
      </c>
      <c r="I33" s="3">
        <f t="shared" ref="I33:L33" si="11">SUM(I31:I32)</f>
        <v>0</v>
      </c>
      <c r="J33" s="3">
        <f t="shared" si="11"/>
        <v>0</v>
      </c>
      <c r="K33" s="3">
        <f t="shared" si="11"/>
        <v>0</v>
      </c>
      <c r="L33" s="3">
        <f t="shared" si="11"/>
        <v>0</v>
      </c>
      <c r="M33" s="17">
        <f>SUM(M31:M32)</f>
        <v>0</v>
      </c>
      <c r="N33" s="3">
        <f>SUM(I33:L33)</f>
        <v>0</v>
      </c>
    </row>
    <row r="34" spans="1:17" x14ac:dyDescent="0.25">
      <c r="A34" s="5"/>
      <c r="B34" s="6"/>
      <c r="C34" s="6"/>
      <c r="D34" s="6"/>
      <c r="E34" s="6"/>
      <c r="F34" s="6"/>
      <c r="G34" s="6"/>
      <c r="H34" s="6"/>
      <c r="I34" s="6"/>
      <c r="J34" s="6"/>
      <c r="K34" s="6"/>
      <c r="L34" s="6"/>
      <c r="M34" s="42"/>
    </row>
    <row r="35" spans="1:17" ht="13" x14ac:dyDescent="0.3">
      <c r="A35" s="5"/>
      <c r="B35" s="43" t="s">
        <v>8</v>
      </c>
      <c r="C35" s="44">
        <f>SUM(C11,C15,C19,C23,C27,C31)</f>
        <v>0</v>
      </c>
      <c r="D35" s="44">
        <f>SUM(D11,D15,D19,D23,D27,D31)</f>
        <v>0</v>
      </c>
      <c r="E35" s="44">
        <f>SUM(E11,E15,E19,E23,E27,E31)</f>
        <v>0</v>
      </c>
      <c r="F35" s="44">
        <f>SUM(F11,F15,F19,F23,F27,F31)</f>
        <v>0</v>
      </c>
      <c r="G35" s="7"/>
      <c r="H35" s="7" t="s">
        <v>6</v>
      </c>
      <c r="I35" s="8">
        <f t="shared" ref="I35:L36" si="12">SUM(I11,I15,I19,I23,I27,I31)</f>
        <v>0</v>
      </c>
      <c r="J35" s="8">
        <f t="shared" si="12"/>
        <v>0</v>
      </c>
      <c r="K35" s="8">
        <f t="shared" si="12"/>
        <v>0</v>
      </c>
      <c r="L35" s="8">
        <f t="shared" si="12"/>
        <v>0</v>
      </c>
      <c r="M35" s="14">
        <f>SUM(I35:L35)</f>
        <v>0</v>
      </c>
      <c r="N35" s="120">
        <f>SUM(M11,M15,M19,M23,M27,M31)</f>
        <v>0</v>
      </c>
      <c r="Q35" s="45"/>
    </row>
    <row r="36" spans="1:17" ht="13" x14ac:dyDescent="0.3">
      <c r="A36" s="5"/>
      <c r="B36" s="7"/>
      <c r="C36" s="7"/>
      <c r="D36" s="7"/>
      <c r="E36" s="7"/>
      <c r="F36" s="7"/>
      <c r="G36" s="7"/>
      <c r="H36" s="46" t="s">
        <v>7</v>
      </c>
      <c r="I36" s="71">
        <f t="shared" si="12"/>
        <v>0</v>
      </c>
      <c r="J36" s="71">
        <f t="shared" si="12"/>
        <v>0</v>
      </c>
      <c r="K36" s="71">
        <f t="shared" si="12"/>
        <v>0</v>
      </c>
      <c r="L36" s="71">
        <f t="shared" si="12"/>
        <v>0</v>
      </c>
      <c r="M36" s="15">
        <f>SUM(I36:L36)</f>
        <v>0</v>
      </c>
      <c r="N36" s="120">
        <f>SUM(M12,M16,M20,M24,M28,M32)</f>
        <v>0</v>
      </c>
    </row>
    <row r="37" spans="1:17" ht="13.5" thickBot="1" x14ac:dyDescent="0.35">
      <c r="A37" s="47" t="s">
        <v>1</v>
      </c>
      <c r="B37" s="9"/>
      <c r="C37" s="9"/>
      <c r="D37" s="9"/>
      <c r="E37" s="9"/>
      <c r="F37" s="9"/>
      <c r="G37" s="9"/>
      <c r="H37" s="9" t="s">
        <v>9</v>
      </c>
      <c r="I37" s="10">
        <f>SUM(I35:I36)</f>
        <v>0</v>
      </c>
      <c r="J37" s="10">
        <f>SUM(J35:J36)</f>
        <v>0</v>
      </c>
      <c r="K37" s="10">
        <f>SUM(K35:K36)</f>
        <v>0</v>
      </c>
      <c r="L37" s="10">
        <f>SUM(L35:L36)</f>
        <v>0</v>
      </c>
      <c r="M37" s="16">
        <f>SUM(I37:L37)</f>
        <v>0</v>
      </c>
      <c r="N37" s="120">
        <f>SUM(N35:N36)</f>
        <v>0</v>
      </c>
    </row>
    <row r="38" spans="1:17" ht="13.5" thickBot="1" x14ac:dyDescent="0.35">
      <c r="A38" s="1"/>
      <c r="I38" s="45"/>
      <c r="J38" s="45"/>
      <c r="K38" s="45"/>
      <c r="L38" s="45"/>
      <c r="M38" s="48"/>
      <c r="N38" s="45"/>
    </row>
    <row r="39" spans="1:17" ht="13" x14ac:dyDescent="0.3">
      <c r="A39" s="4" t="s">
        <v>21</v>
      </c>
      <c r="B39" s="31"/>
      <c r="C39" s="31"/>
      <c r="D39" s="31"/>
      <c r="E39" s="31"/>
      <c r="F39" s="31"/>
      <c r="G39" s="31"/>
      <c r="H39" s="31"/>
      <c r="I39" s="49"/>
      <c r="J39" s="49"/>
      <c r="K39" s="49"/>
      <c r="L39" s="49"/>
      <c r="M39" s="50"/>
    </row>
    <row r="40" spans="1:17" ht="13" x14ac:dyDescent="0.3">
      <c r="A40" s="33"/>
      <c r="B40" s="6"/>
      <c r="C40" s="6"/>
      <c r="D40" s="6"/>
      <c r="E40" s="6"/>
      <c r="F40" s="6"/>
      <c r="G40" s="6"/>
      <c r="H40" s="6"/>
      <c r="I40" s="3">
        <v>0</v>
      </c>
      <c r="J40" s="3">
        <v>0</v>
      </c>
      <c r="K40" s="3">
        <v>0</v>
      </c>
      <c r="L40" s="3">
        <v>0</v>
      </c>
      <c r="M40" s="17">
        <f>SUM(I40:L40)</f>
        <v>0</v>
      </c>
    </row>
    <row r="41" spans="1:17" x14ac:dyDescent="0.25">
      <c r="A41" s="5" t="s">
        <v>14</v>
      </c>
      <c r="B41" s="6"/>
      <c r="C41" s="6"/>
      <c r="D41" s="6"/>
      <c r="E41" s="6"/>
      <c r="F41" s="6"/>
      <c r="G41" s="6"/>
      <c r="H41" s="6"/>
      <c r="I41" s="3">
        <v>0</v>
      </c>
      <c r="J41" s="3">
        <v>0</v>
      </c>
      <c r="K41" s="3">
        <v>0</v>
      </c>
      <c r="L41" s="3">
        <v>0</v>
      </c>
      <c r="M41" s="17">
        <f>SUM(I41:L41)</f>
        <v>0</v>
      </c>
    </row>
    <row r="42" spans="1:17" x14ac:dyDescent="0.25">
      <c r="A42" s="5" t="s">
        <v>14</v>
      </c>
      <c r="B42" s="6"/>
      <c r="C42" s="6"/>
      <c r="D42" s="6"/>
      <c r="E42" s="6"/>
      <c r="F42" s="6"/>
      <c r="G42" s="6"/>
      <c r="H42" s="6"/>
      <c r="I42" s="2"/>
      <c r="J42" s="2"/>
      <c r="K42" s="2"/>
      <c r="L42" s="2"/>
      <c r="M42" s="18"/>
    </row>
    <row r="43" spans="1:17" ht="13.5" thickBot="1" x14ac:dyDescent="0.35">
      <c r="A43" s="51"/>
      <c r="B43" s="52"/>
      <c r="C43" s="52"/>
      <c r="D43" s="52"/>
      <c r="E43" s="52"/>
      <c r="F43" s="52"/>
      <c r="G43" s="53" t="s">
        <v>22</v>
      </c>
      <c r="H43" s="52"/>
      <c r="I43" s="11">
        <f>SUM(I40:I42)</f>
        <v>0</v>
      </c>
      <c r="J43" s="11">
        <f>SUM(J40:J42)</f>
        <v>0</v>
      </c>
      <c r="K43" s="11">
        <f>SUM(K40:K42)</f>
        <v>0</v>
      </c>
      <c r="L43" s="11">
        <f>SUM(L40:L42)</f>
        <v>0</v>
      </c>
      <c r="M43" s="19">
        <f>SUM(I43:L43)</f>
        <v>0</v>
      </c>
      <c r="N43" s="45">
        <f>SUM(M40:M42)</f>
        <v>0</v>
      </c>
    </row>
    <row r="44" spans="1:17" ht="13.5" thickBot="1" x14ac:dyDescent="0.35">
      <c r="G44" s="54"/>
      <c r="I44" s="37"/>
      <c r="J44" s="37"/>
      <c r="K44" s="37"/>
      <c r="L44" s="37"/>
      <c r="M44" s="55"/>
      <c r="N44" s="45"/>
    </row>
    <row r="45" spans="1:17" ht="13" x14ac:dyDescent="0.3">
      <c r="A45" s="4" t="s">
        <v>29</v>
      </c>
      <c r="B45" s="31"/>
      <c r="C45" s="31"/>
      <c r="D45" s="31"/>
      <c r="E45" s="31"/>
      <c r="F45" s="31"/>
      <c r="G45" s="31"/>
      <c r="H45" s="31"/>
      <c r="I45" s="31"/>
      <c r="J45" s="31"/>
      <c r="K45" s="31"/>
      <c r="L45" s="31"/>
      <c r="M45" s="56"/>
    </row>
    <row r="46" spans="1:17" ht="13" x14ac:dyDescent="0.3">
      <c r="A46" s="33"/>
      <c r="B46" s="6"/>
      <c r="C46" s="6"/>
      <c r="D46" s="6"/>
      <c r="E46" s="6"/>
      <c r="F46" s="6"/>
      <c r="G46" s="6"/>
      <c r="H46" s="6"/>
      <c r="I46" s="3">
        <v>0</v>
      </c>
      <c r="J46" s="3">
        <v>0</v>
      </c>
      <c r="K46" s="3">
        <v>0</v>
      </c>
      <c r="L46" s="3">
        <v>0</v>
      </c>
      <c r="M46" s="17">
        <f>SUM(I46:L46)</f>
        <v>0</v>
      </c>
    </row>
    <row r="47" spans="1:17" x14ac:dyDescent="0.25">
      <c r="A47" s="5"/>
      <c r="B47" s="6"/>
      <c r="C47" s="6"/>
      <c r="D47" s="6"/>
      <c r="E47" s="6"/>
      <c r="F47" s="6"/>
      <c r="G47" s="6"/>
      <c r="H47" s="6"/>
      <c r="I47" s="3"/>
      <c r="J47" s="3"/>
      <c r="K47" s="3"/>
      <c r="L47" s="3"/>
      <c r="M47" s="17"/>
    </row>
    <row r="48" spans="1:17" ht="13.5" thickBot="1" x14ac:dyDescent="0.35">
      <c r="A48" s="51"/>
      <c r="B48" s="52"/>
      <c r="C48" s="52"/>
      <c r="D48" s="52"/>
      <c r="E48" s="52"/>
      <c r="F48" s="52"/>
      <c r="G48" s="53" t="s">
        <v>30</v>
      </c>
      <c r="H48" s="52"/>
      <c r="I48" s="12">
        <f>SUM(I46:I47)</f>
        <v>0</v>
      </c>
      <c r="J48" s="12">
        <f>SUM(J46:J47)</f>
        <v>0</v>
      </c>
      <c r="K48" s="12">
        <f>SUM(K46:K47)</f>
        <v>0</v>
      </c>
      <c r="L48" s="12">
        <f>SUM(L46:L47)</f>
        <v>0</v>
      </c>
      <c r="M48" s="20">
        <f>SUM(I48:L48)</f>
        <v>0</v>
      </c>
      <c r="N48" s="45">
        <f>SUM(M46:M47)</f>
        <v>0</v>
      </c>
    </row>
    <row r="49" spans="1:14" ht="13" x14ac:dyDescent="0.3">
      <c r="G49" s="54"/>
      <c r="I49" s="37"/>
      <c r="J49" s="37"/>
      <c r="K49" s="37"/>
      <c r="L49" s="37"/>
      <c r="M49" s="55"/>
      <c r="N49" s="45"/>
    </row>
    <row r="50" spans="1:14" ht="13.5" thickBot="1" x14ac:dyDescent="0.35">
      <c r="A50" s="1"/>
      <c r="I50" s="45"/>
      <c r="J50" s="45"/>
      <c r="K50" s="45"/>
      <c r="L50" s="45"/>
      <c r="M50" s="48"/>
      <c r="N50" s="45"/>
    </row>
    <row r="51" spans="1:14" ht="13" x14ac:dyDescent="0.3">
      <c r="A51" s="4" t="s">
        <v>126</v>
      </c>
      <c r="B51" s="31"/>
      <c r="C51" s="31"/>
      <c r="D51" s="31"/>
      <c r="E51" s="31"/>
      <c r="F51" s="31"/>
      <c r="G51" s="31"/>
      <c r="H51" s="31"/>
      <c r="I51" s="31"/>
      <c r="J51" s="31"/>
      <c r="K51" s="31"/>
      <c r="L51" s="31"/>
      <c r="M51" s="56"/>
    </row>
    <row r="52" spans="1:14" ht="13" x14ac:dyDescent="0.3">
      <c r="A52" s="33"/>
      <c r="B52" s="6"/>
      <c r="C52" s="6"/>
      <c r="D52" s="6"/>
      <c r="E52" s="6"/>
      <c r="F52" s="6"/>
      <c r="G52" s="6"/>
      <c r="H52" s="6"/>
      <c r="I52" s="3">
        <v>0</v>
      </c>
      <c r="J52" s="3">
        <v>0</v>
      </c>
      <c r="K52" s="3">
        <v>0</v>
      </c>
      <c r="L52" s="3">
        <v>0</v>
      </c>
      <c r="M52" s="17">
        <f>SUM(I52:L52)</f>
        <v>0</v>
      </c>
    </row>
    <row r="53" spans="1:14" x14ac:dyDescent="0.25">
      <c r="A53" s="5"/>
      <c r="B53" s="6"/>
      <c r="C53" s="6"/>
      <c r="D53" s="6"/>
      <c r="E53" s="6"/>
      <c r="F53" s="6"/>
      <c r="G53" s="6"/>
      <c r="H53" s="6"/>
      <c r="I53" s="3"/>
      <c r="J53" s="3"/>
      <c r="K53" s="3"/>
      <c r="L53" s="3"/>
      <c r="M53" s="17"/>
    </row>
    <row r="54" spans="1:14" ht="13.5" thickBot="1" x14ac:dyDescent="0.35">
      <c r="A54" s="51"/>
      <c r="B54" s="52"/>
      <c r="C54" s="52"/>
      <c r="D54" s="52"/>
      <c r="E54" s="52"/>
      <c r="F54" s="52"/>
      <c r="G54" s="53" t="s">
        <v>11</v>
      </c>
      <c r="H54" s="52"/>
      <c r="I54" s="12">
        <f>SUM(I52:I53)</f>
        <v>0</v>
      </c>
      <c r="J54" s="12">
        <f>SUM(J52:J53)</f>
        <v>0</v>
      </c>
      <c r="K54" s="12">
        <f>SUM(K52:K53)</f>
        <v>0</v>
      </c>
      <c r="L54" s="12">
        <f>SUM(L52:L53)</f>
        <v>0</v>
      </c>
      <c r="M54" s="20">
        <f>SUM(I54:L54)</f>
        <v>0</v>
      </c>
      <c r="N54" s="45">
        <f>SUM(M52:M53)</f>
        <v>0</v>
      </c>
    </row>
    <row r="55" spans="1:14" ht="13.5" thickBot="1" x14ac:dyDescent="0.35">
      <c r="G55" s="54"/>
      <c r="I55" s="3"/>
      <c r="J55" s="3"/>
      <c r="K55" s="3"/>
      <c r="L55" s="3"/>
      <c r="M55" s="55"/>
    </row>
    <row r="56" spans="1:14" ht="13" x14ac:dyDescent="0.3">
      <c r="A56" s="4" t="s">
        <v>23</v>
      </c>
      <c r="B56" s="31"/>
      <c r="C56" s="31"/>
      <c r="D56" s="31"/>
      <c r="E56" s="31"/>
      <c r="F56" s="31"/>
      <c r="G56" s="31"/>
      <c r="H56" s="31"/>
      <c r="I56" s="49"/>
      <c r="J56" s="49"/>
      <c r="K56" s="49"/>
      <c r="L56" s="49"/>
      <c r="M56" s="50"/>
    </row>
    <row r="57" spans="1:14" ht="13" x14ac:dyDescent="0.3">
      <c r="A57" s="33"/>
      <c r="B57" s="6"/>
      <c r="C57" s="6"/>
      <c r="D57" s="6"/>
      <c r="E57" s="6"/>
      <c r="F57" s="6"/>
      <c r="G57" s="6"/>
      <c r="H57" s="6"/>
      <c r="I57" s="3">
        <v>0</v>
      </c>
      <c r="J57" s="3">
        <v>0</v>
      </c>
      <c r="K57" s="3">
        <v>0</v>
      </c>
      <c r="L57" s="3">
        <v>0</v>
      </c>
      <c r="M57" s="17">
        <f>SUM(I57:L57)</f>
        <v>0</v>
      </c>
    </row>
    <row r="58" spans="1:14" ht="13" x14ac:dyDescent="0.3">
      <c r="A58" s="33"/>
      <c r="B58" s="6"/>
      <c r="C58" s="6"/>
      <c r="D58" s="6"/>
      <c r="E58" s="6"/>
      <c r="F58" s="6"/>
      <c r="G58" s="6"/>
      <c r="H58" s="6"/>
      <c r="I58" s="3">
        <v>0</v>
      </c>
      <c r="J58" s="3">
        <v>0</v>
      </c>
      <c r="K58" s="3">
        <v>0</v>
      </c>
      <c r="L58" s="3">
        <v>0</v>
      </c>
      <c r="M58" s="17">
        <f>SUM(I58:L58)</f>
        <v>0</v>
      </c>
    </row>
    <row r="59" spans="1:14" x14ac:dyDescent="0.25">
      <c r="A59" s="5" t="s">
        <v>14</v>
      </c>
      <c r="B59" s="6"/>
      <c r="C59" s="6"/>
      <c r="D59" s="6"/>
      <c r="E59" s="6"/>
      <c r="F59" s="6"/>
      <c r="G59" s="6"/>
      <c r="H59" s="6"/>
      <c r="I59" s="2"/>
      <c r="J59" s="2"/>
      <c r="K59" s="2"/>
      <c r="L59" s="2"/>
      <c r="M59" s="18"/>
    </row>
    <row r="60" spans="1:14" ht="13.5" thickBot="1" x14ac:dyDescent="0.35">
      <c r="A60" s="51"/>
      <c r="B60" s="52"/>
      <c r="C60" s="52"/>
      <c r="D60" s="52"/>
      <c r="E60" s="52"/>
      <c r="F60" s="52"/>
      <c r="G60" s="53" t="s">
        <v>24</v>
      </c>
      <c r="H60" s="52"/>
      <c r="I60" s="11">
        <f>SUM(I57:I59)</f>
        <v>0</v>
      </c>
      <c r="J60" s="11">
        <f>SUM(J57:J59)</f>
        <v>0</v>
      </c>
      <c r="K60" s="11">
        <f>SUM(K57:K59)</f>
        <v>0</v>
      </c>
      <c r="L60" s="11">
        <f>SUM(L57:L59)</f>
        <v>0</v>
      </c>
      <c r="M60" s="19">
        <f>SUM(I60:L60)</f>
        <v>0</v>
      </c>
      <c r="N60" s="45">
        <f>SUM(M57:M59)</f>
        <v>0</v>
      </c>
    </row>
    <row r="61" spans="1:14" ht="13.5" thickBot="1" x14ac:dyDescent="0.35">
      <c r="G61" s="54"/>
      <c r="I61" s="3"/>
      <c r="J61" s="3"/>
      <c r="K61" s="3"/>
      <c r="L61" s="3"/>
      <c r="M61" s="55"/>
    </row>
    <row r="62" spans="1:14" ht="13" x14ac:dyDescent="0.3">
      <c r="A62" s="4" t="s">
        <v>25</v>
      </c>
      <c r="B62" s="31"/>
      <c r="C62" s="31"/>
      <c r="D62" s="31"/>
      <c r="E62" s="31"/>
      <c r="F62" s="31"/>
      <c r="G62" s="31"/>
      <c r="H62" s="31"/>
      <c r="I62" s="49"/>
      <c r="J62" s="49"/>
      <c r="K62" s="49"/>
      <c r="L62" s="49"/>
      <c r="M62" s="50"/>
    </row>
    <row r="63" spans="1:14" ht="13" x14ac:dyDescent="0.3">
      <c r="A63" s="33"/>
      <c r="B63" s="6"/>
      <c r="C63" s="6"/>
      <c r="D63" s="6"/>
      <c r="E63" s="6"/>
      <c r="F63" s="6"/>
      <c r="G63" s="6"/>
      <c r="H63" s="6"/>
      <c r="I63" s="3">
        <v>0</v>
      </c>
      <c r="J63" s="3">
        <v>0</v>
      </c>
      <c r="K63" s="3">
        <v>0</v>
      </c>
      <c r="L63" s="3">
        <v>0</v>
      </c>
      <c r="M63" s="17">
        <f>SUM(I63:L63)</f>
        <v>0</v>
      </c>
    </row>
    <row r="64" spans="1:14" ht="13" x14ac:dyDescent="0.3">
      <c r="A64" s="33"/>
      <c r="B64" s="6"/>
      <c r="C64" s="6"/>
      <c r="D64" s="6"/>
      <c r="E64" s="6"/>
      <c r="F64" s="6"/>
      <c r="G64" s="6"/>
      <c r="H64" s="6"/>
      <c r="I64" s="3">
        <v>0</v>
      </c>
      <c r="J64" s="3">
        <v>0</v>
      </c>
      <c r="K64" s="3">
        <v>0</v>
      </c>
      <c r="L64" s="3">
        <v>0</v>
      </c>
      <c r="M64" s="17">
        <f>SUM(I64:L64)</f>
        <v>0</v>
      </c>
    </row>
    <row r="65" spans="1:14" x14ac:dyDescent="0.25">
      <c r="A65" s="68"/>
      <c r="B65" s="6"/>
      <c r="C65" s="6"/>
      <c r="D65" s="6"/>
      <c r="E65" s="6"/>
      <c r="F65" s="6"/>
      <c r="G65" s="6"/>
      <c r="H65" s="6"/>
      <c r="I65" s="3">
        <v>0</v>
      </c>
      <c r="J65" s="3">
        <v>0</v>
      </c>
      <c r="K65" s="3">
        <v>0</v>
      </c>
      <c r="L65" s="3">
        <v>0</v>
      </c>
      <c r="M65" s="17">
        <f>SUM(I65:L65)</f>
        <v>0</v>
      </c>
    </row>
    <row r="66" spans="1:14" x14ac:dyDescent="0.25">
      <c r="A66" s="5" t="s">
        <v>14</v>
      </c>
      <c r="B66" s="6"/>
      <c r="C66" s="6"/>
      <c r="D66" s="6"/>
      <c r="E66" s="6"/>
      <c r="F66" s="6"/>
      <c r="G66" s="6"/>
      <c r="H66" s="6"/>
      <c r="I66" s="2"/>
      <c r="J66" s="2"/>
      <c r="K66" s="2"/>
      <c r="L66" s="2"/>
      <c r="M66" s="18"/>
    </row>
    <row r="67" spans="1:14" ht="13.5" thickBot="1" x14ac:dyDescent="0.35">
      <c r="A67" s="51"/>
      <c r="B67" s="52"/>
      <c r="C67" s="52"/>
      <c r="D67" s="52"/>
      <c r="E67" s="52"/>
      <c r="F67" s="52"/>
      <c r="G67" s="53" t="s">
        <v>26</v>
      </c>
      <c r="H67" s="52"/>
      <c r="I67" s="11">
        <f>SUM(I63:I66)</f>
        <v>0</v>
      </c>
      <c r="J67" s="11">
        <f>SUM(J63:J66)</f>
        <v>0</v>
      </c>
      <c r="K67" s="11">
        <f>SUM(K63:K66)</f>
        <v>0</v>
      </c>
      <c r="L67" s="11">
        <f>SUM(L63:L66)</f>
        <v>0</v>
      </c>
      <c r="M67" s="19">
        <f>SUM(I67:L67)</f>
        <v>0</v>
      </c>
      <c r="N67" s="45">
        <f>SUM(M63:M66)</f>
        <v>0</v>
      </c>
    </row>
    <row r="68" spans="1:14" ht="13.5" thickBot="1" x14ac:dyDescent="0.35">
      <c r="G68" s="54"/>
      <c r="I68" s="3"/>
      <c r="J68" s="3"/>
      <c r="K68" s="3"/>
      <c r="L68" s="3"/>
      <c r="M68" s="55"/>
    </row>
    <row r="69" spans="1:14" ht="13" x14ac:dyDescent="0.3">
      <c r="A69" s="4" t="s">
        <v>27</v>
      </c>
      <c r="B69" s="31"/>
      <c r="C69" s="31"/>
      <c r="D69" s="31"/>
      <c r="E69" s="31"/>
      <c r="F69" s="31"/>
      <c r="G69" s="31"/>
      <c r="H69" s="31"/>
      <c r="I69" s="49"/>
      <c r="J69" s="49"/>
      <c r="K69" s="49"/>
      <c r="L69" s="49"/>
      <c r="M69" s="50"/>
    </row>
    <row r="70" spans="1:14" x14ac:dyDescent="0.25">
      <c r="A70" s="68" t="s">
        <v>89</v>
      </c>
      <c r="B70" s="6"/>
      <c r="C70" s="6"/>
      <c r="D70" s="6"/>
      <c r="E70" s="6"/>
      <c r="F70" s="6"/>
      <c r="G70" s="6"/>
      <c r="H70" s="6"/>
      <c r="I70" s="3">
        <f>720*C35</f>
        <v>0</v>
      </c>
      <c r="J70" s="3">
        <f>720*D35</f>
        <v>0</v>
      </c>
      <c r="K70" s="3">
        <f>720*E35</f>
        <v>0</v>
      </c>
      <c r="L70" s="3">
        <f>720*F35</f>
        <v>0</v>
      </c>
      <c r="M70" s="17">
        <f t="shared" ref="M70:M76" si="13">SUM(I70:L70)</f>
        <v>0</v>
      </c>
    </row>
    <row r="71" spans="1:14" x14ac:dyDescent="0.25">
      <c r="A71" s="68"/>
      <c r="B71" s="6"/>
      <c r="C71" s="6"/>
      <c r="D71" s="6"/>
      <c r="E71" s="6"/>
      <c r="F71" s="6"/>
      <c r="G71" s="6"/>
      <c r="H71" s="6"/>
      <c r="I71" s="3">
        <v>0</v>
      </c>
      <c r="J71" s="3">
        <v>0</v>
      </c>
      <c r="K71" s="3">
        <v>0</v>
      </c>
      <c r="L71" s="3">
        <v>0</v>
      </c>
      <c r="M71" s="17">
        <f>SUM(I71:L71)</f>
        <v>0</v>
      </c>
    </row>
    <row r="72" spans="1:14" x14ac:dyDescent="0.25">
      <c r="A72" s="5"/>
      <c r="B72" s="6"/>
      <c r="C72" s="6"/>
      <c r="D72" s="6"/>
      <c r="E72" s="6"/>
      <c r="F72" s="6"/>
      <c r="G72" s="6"/>
      <c r="H72" s="6"/>
      <c r="I72" s="3">
        <v>0</v>
      </c>
      <c r="J72" s="3">
        <v>0</v>
      </c>
      <c r="K72" s="3">
        <v>0</v>
      </c>
      <c r="L72" s="3">
        <v>0</v>
      </c>
      <c r="M72" s="17">
        <f t="shared" si="13"/>
        <v>0</v>
      </c>
    </row>
    <row r="73" spans="1:14" x14ac:dyDescent="0.25">
      <c r="A73" s="5"/>
      <c r="B73" s="6"/>
      <c r="C73" s="6"/>
      <c r="D73" s="6"/>
      <c r="E73" s="6"/>
      <c r="F73" s="6"/>
      <c r="G73" s="6"/>
      <c r="H73" s="6"/>
      <c r="I73" s="3">
        <v>0</v>
      </c>
      <c r="J73" s="3">
        <v>0</v>
      </c>
      <c r="K73" s="3">
        <v>0</v>
      </c>
      <c r="L73" s="3">
        <v>0</v>
      </c>
      <c r="M73" s="17">
        <f t="shared" si="13"/>
        <v>0</v>
      </c>
    </row>
    <row r="74" spans="1:14" x14ac:dyDescent="0.25">
      <c r="A74" s="5"/>
      <c r="B74" s="6"/>
      <c r="C74" s="6"/>
      <c r="D74" s="6"/>
      <c r="E74" s="6"/>
      <c r="F74" s="6"/>
      <c r="G74" s="6"/>
      <c r="H74" s="6"/>
      <c r="I74" s="3">
        <v>0</v>
      </c>
      <c r="J74" s="3">
        <v>0</v>
      </c>
      <c r="K74" s="3">
        <v>0</v>
      </c>
      <c r="L74" s="3">
        <v>0</v>
      </c>
      <c r="M74" s="17">
        <f t="shared" si="13"/>
        <v>0</v>
      </c>
    </row>
    <row r="75" spans="1:14" x14ac:dyDescent="0.25">
      <c r="A75" s="5"/>
      <c r="B75" s="6"/>
      <c r="C75" s="6"/>
      <c r="D75" s="6"/>
      <c r="E75" s="6"/>
      <c r="F75" s="6"/>
      <c r="G75" s="6"/>
      <c r="H75" s="6"/>
      <c r="I75" s="70"/>
      <c r="J75" s="70"/>
      <c r="K75" s="70"/>
      <c r="L75" s="70"/>
      <c r="M75" s="72"/>
    </row>
    <row r="76" spans="1:14" ht="13.5" thickBot="1" x14ac:dyDescent="0.35">
      <c r="A76" s="51"/>
      <c r="B76" s="52"/>
      <c r="C76" s="52"/>
      <c r="D76" s="52"/>
      <c r="E76" s="52"/>
      <c r="F76" s="52"/>
      <c r="G76" s="53" t="s">
        <v>28</v>
      </c>
      <c r="H76" s="52"/>
      <c r="I76" s="11">
        <f>SUM(I70:I75)</f>
        <v>0</v>
      </c>
      <c r="J76" s="11">
        <f>SUM(J70:J75)</f>
        <v>0</v>
      </c>
      <c r="K76" s="11">
        <f>SUM(K70:K75)</f>
        <v>0</v>
      </c>
      <c r="L76" s="11">
        <f>SUM(L70:L75)</f>
        <v>0</v>
      </c>
      <c r="M76" s="19">
        <f t="shared" si="13"/>
        <v>0</v>
      </c>
      <c r="N76" s="45">
        <f>SUM(M70:M75)</f>
        <v>0</v>
      </c>
    </row>
    <row r="77" spans="1:14" ht="13.5" thickBot="1" x14ac:dyDescent="0.35">
      <c r="G77" s="54"/>
      <c r="I77" s="37"/>
      <c r="J77" s="37"/>
      <c r="K77" s="37"/>
      <c r="L77" s="37"/>
      <c r="M77" s="55"/>
      <c r="N77" s="45"/>
    </row>
    <row r="78" spans="1:14" ht="13" x14ac:dyDescent="0.3">
      <c r="A78" s="4" t="s">
        <v>31</v>
      </c>
      <c r="B78" s="31"/>
      <c r="C78" s="31"/>
      <c r="D78" s="31"/>
      <c r="E78" s="31"/>
      <c r="F78" s="31"/>
      <c r="G78" s="31"/>
      <c r="H78" s="31"/>
      <c r="I78" s="49"/>
      <c r="J78" s="49"/>
      <c r="K78" s="49"/>
      <c r="L78" s="49"/>
      <c r="M78" s="50"/>
    </row>
    <row r="79" spans="1:14" x14ac:dyDescent="0.25">
      <c r="A79" s="5" t="s">
        <v>33</v>
      </c>
      <c r="B79" s="6"/>
      <c r="C79" s="6"/>
      <c r="D79" s="6"/>
      <c r="E79" s="6"/>
      <c r="F79" s="6"/>
      <c r="G79" s="6"/>
      <c r="H79" s="6"/>
      <c r="I79" s="3">
        <v>0</v>
      </c>
      <c r="J79" s="3">
        <v>0</v>
      </c>
      <c r="K79" s="3">
        <v>0</v>
      </c>
      <c r="L79" s="3">
        <v>0</v>
      </c>
      <c r="M79" s="17">
        <f>SUM(I79:L79)</f>
        <v>0</v>
      </c>
    </row>
    <row r="80" spans="1:14" x14ac:dyDescent="0.25">
      <c r="A80" s="5" t="s">
        <v>34</v>
      </c>
      <c r="B80" s="6"/>
      <c r="C80" s="6"/>
      <c r="D80" s="6"/>
      <c r="E80" s="6"/>
      <c r="F80" s="6"/>
      <c r="G80" s="6"/>
      <c r="H80" s="6"/>
      <c r="I80" s="3">
        <v>0</v>
      </c>
      <c r="J80" s="3">
        <v>0</v>
      </c>
      <c r="K80" s="3">
        <v>0</v>
      </c>
      <c r="L80" s="3">
        <v>0</v>
      </c>
      <c r="M80" s="17">
        <f>SUM(I80:L80)</f>
        <v>0</v>
      </c>
    </row>
    <row r="81" spans="1:15" x14ac:dyDescent="0.25">
      <c r="A81" s="5"/>
      <c r="B81" s="6"/>
      <c r="C81" s="6"/>
      <c r="D81" s="6"/>
      <c r="E81" s="6"/>
      <c r="F81" s="6"/>
      <c r="G81" s="6"/>
      <c r="H81" s="6"/>
      <c r="I81" s="2"/>
      <c r="J81" s="2"/>
      <c r="K81" s="2"/>
      <c r="L81" s="2"/>
      <c r="M81" s="18"/>
    </row>
    <row r="82" spans="1:15" s="1" customFormat="1" ht="13.5" thickBot="1" x14ac:dyDescent="0.35">
      <c r="A82" s="51"/>
      <c r="B82" s="52"/>
      <c r="C82" s="52"/>
      <c r="D82" s="52"/>
      <c r="E82" s="52"/>
      <c r="F82" s="52"/>
      <c r="G82" s="53" t="s">
        <v>32</v>
      </c>
      <c r="H82" s="52"/>
      <c r="I82" s="11">
        <f>SUM(I79:I81)</f>
        <v>0</v>
      </c>
      <c r="J82" s="11">
        <f>SUM(J79:J81)</f>
        <v>0</v>
      </c>
      <c r="K82" s="11">
        <f>SUM(K79:K81)</f>
        <v>0</v>
      </c>
      <c r="L82" s="11">
        <f>SUM(L79:L81)</f>
        <v>0</v>
      </c>
      <c r="M82" s="19">
        <f>SUM(I82:L82)</f>
        <v>0</v>
      </c>
      <c r="N82" s="45">
        <f>SUM(M79:M81)</f>
        <v>0</v>
      </c>
      <c r="O82" s="23"/>
    </row>
    <row r="83" spans="1:15" x14ac:dyDescent="0.25">
      <c r="I83" s="37"/>
      <c r="J83" s="37"/>
      <c r="K83" s="37"/>
      <c r="L83" s="37"/>
      <c r="M83" s="55"/>
    </row>
    <row r="84" spans="1:15" s="1" customFormat="1" ht="13" x14ac:dyDescent="0.3">
      <c r="A84" s="57" t="s">
        <v>54</v>
      </c>
      <c r="B84" s="58"/>
      <c r="I84" s="13">
        <f>ROUND(SUM(I37,I43,I48,I54,I60,I67,I76,I82),0)</f>
        <v>0</v>
      </c>
      <c r="J84" s="13">
        <f>ROUND(SUM(J37,J43,J48,J54,J60,J67,J76,J82),0)</f>
        <v>0</v>
      </c>
      <c r="K84" s="13">
        <f>ROUND(SUM(K37,K43,K48,K54,K60,K67,K76,K82),0)</f>
        <v>0</v>
      </c>
      <c r="L84" s="13">
        <f>ROUND(SUM(L37,L43,L48,L54,L60,L67,L76,L82),0)</f>
        <v>0</v>
      </c>
      <c r="M84" s="21">
        <f>SUM(I84:L84)</f>
        <v>0</v>
      </c>
      <c r="N84" s="13">
        <f>SUM(M37,M43,M48,M54,M67,M76,M82,M60)</f>
        <v>0</v>
      </c>
    </row>
    <row r="85" spans="1:15" s="1" customFormat="1" ht="13" x14ac:dyDescent="0.3">
      <c r="A85" s="23" t="s">
        <v>10</v>
      </c>
      <c r="B85" s="37"/>
      <c r="C85" s="23"/>
      <c r="D85" s="23"/>
      <c r="E85" s="23"/>
      <c r="F85" s="23"/>
      <c r="G85" s="23"/>
      <c r="H85" s="23"/>
      <c r="I85" s="45">
        <f>I84-I54-I80-I48</f>
        <v>0</v>
      </c>
      <c r="J85" s="45">
        <f>J84-J54-J80-J48</f>
        <v>0</v>
      </c>
      <c r="K85" s="45">
        <f>K84-K54-K80-K48</f>
        <v>0</v>
      </c>
      <c r="L85" s="45">
        <f>L84-L54-L80-L48</f>
        <v>0</v>
      </c>
      <c r="M85" s="48">
        <f>SUM(I85:L85)</f>
        <v>0</v>
      </c>
      <c r="N85" s="120">
        <f>N84-M48-M54-M80</f>
        <v>0</v>
      </c>
      <c r="O85" s="23"/>
    </row>
    <row r="86" spans="1:15" s="1" customFormat="1" ht="13" x14ac:dyDescent="0.3">
      <c r="A86" s="1" t="s">
        <v>87</v>
      </c>
      <c r="B86" s="59"/>
      <c r="I86" s="71">
        <f>ROUND(I85*0.525,0)</f>
        <v>0</v>
      </c>
      <c r="J86" s="71">
        <f>ROUND(J85*0.525,0)</f>
        <v>0</v>
      </c>
      <c r="K86" s="71">
        <f>ROUND(K85*0.525,0)</f>
        <v>0</v>
      </c>
      <c r="L86" s="71">
        <f>ROUND(L85*0.525,0)</f>
        <v>0</v>
      </c>
      <c r="M86" s="69">
        <f>SUM(I86:L86)</f>
        <v>0</v>
      </c>
      <c r="N86" s="8">
        <f>N85*0.525</f>
        <v>0</v>
      </c>
    </row>
    <row r="87" spans="1:15" ht="13" x14ac:dyDescent="0.3">
      <c r="A87" s="57" t="s">
        <v>55</v>
      </c>
      <c r="B87" s="58"/>
      <c r="C87" s="1"/>
      <c r="D87" s="1"/>
      <c r="E87" s="1"/>
      <c r="F87" s="1"/>
      <c r="G87" s="1"/>
      <c r="H87" s="1"/>
      <c r="I87" s="13">
        <f>SUM(I84,I86)</f>
        <v>0</v>
      </c>
      <c r="J87" s="13">
        <f>SUM(J84,J86)</f>
        <v>0</v>
      </c>
      <c r="K87" s="13">
        <f>SUM(K84,K86)</f>
        <v>0</v>
      </c>
      <c r="L87" s="13">
        <f>SUM(L84,L86)</f>
        <v>0</v>
      </c>
      <c r="M87" s="21">
        <f>SUM(I87:L87)</f>
        <v>0</v>
      </c>
      <c r="N87" s="13">
        <f>SUM(N84,N86)</f>
        <v>0</v>
      </c>
      <c r="O87" s="1"/>
    </row>
    <row r="88" spans="1:15" ht="13" x14ac:dyDescent="0.3">
      <c r="A88" s="1"/>
      <c r="B88" s="1"/>
      <c r="C88" s="1"/>
      <c r="D88" s="1"/>
      <c r="E88" s="1"/>
      <c r="F88" s="1"/>
      <c r="G88" s="1"/>
      <c r="H88" s="1"/>
      <c r="I88" s="1"/>
      <c r="J88" s="1"/>
      <c r="K88" s="1"/>
      <c r="L88" s="1"/>
      <c r="M88" s="1"/>
      <c r="N88" s="1"/>
      <c r="O88" s="1"/>
    </row>
    <row r="89" spans="1:15" x14ac:dyDescent="0.25">
      <c r="H89" s="121" t="s">
        <v>127</v>
      </c>
      <c r="I89" s="122">
        <v>0</v>
      </c>
      <c r="J89" s="122">
        <v>0</v>
      </c>
      <c r="K89" s="122">
        <v>0</v>
      </c>
      <c r="L89" s="122">
        <v>0</v>
      </c>
      <c r="M89" s="123">
        <f>SUM(I89:L89)</f>
        <v>0</v>
      </c>
    </row>
    <row r="90" spans="1:15" x14ac:dyDescent="0.25">
      <c r="H90" s="121" t="s">
        <v>128</v>
      </c>
      <c r="I90" s="122">
        <f>I87-I89</f>
        <v>0</v>
      </c>
      <c r="J90" s="122">
        <f>J87-J89</f>
        <v>0</v>
      </c>
      <c r="K90" s="122">
        <f>K87-K89</f>
        <v>0</v>
      </c>
      <c r="L90" s="122">
        <f>L87-L89</f>
        <v>0</v>
      </c>
      <c r="M90" s="122">
        <f>M87-M89</f>
        <v>0</v>
      </c>
    </row>
    <row r="91" spans="1:15" x14ac:dyDescent="0.25">
      <c r="H91" s="121" t="s">
        <v>129</v>
      </c>
      <c r="I91" s="122">
        <f>I90/1.525</f>
        <v>0</v>
      </c>
      <c r="J91" s="122">
        <f>J90/1.525</f>
        <v>0</v>
      </c>
      <c r="K91" s="122">
        <f>K90/1.525</f>
        <v>0</v>
      </c>
      <c r="L91" s="122">
        <f>L90/1.525</f>
        <v>0</v>
      </c>
      <c r="M91" s="122">
        <f>M90/1.525</f>
        <v>0</v>
      </c>
    </row>
    <row r="92" spans="1:15" x14ac:dyDescent="0.25">
      <c r="H92" s="121" t="s">
        <v>130</v>
      </c>
      <c r="I92" s="122">
        <f>I91*0.525</f>
        <v>0</v>
      </c>
      <c r="J92" s="122">
        <f>J91*0.525</f>
        <v>0</v>
      </c>
      <c r="K92" s="122">
        <f>K91*0.525</f>
        <v>0</v>
      </c>
      <c r="L92" s="122">
        <f>L91*0.525</f>
        <v>0</v>
      </c>
      <c r="M92" s="122">
        <f>M91*0.525</f>
        <v>0</v>
      </c>
    </row>
  </sheetData>
  <mergeCells count="2">
    <mergeCell ref="P12:T12"/>
    <mergeCell ref="P13:T13"/>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sqref="A1:P1"/>
    </sheetView>
  </sheetViews>
  <sheetFormatPr defaultRowHeight="12.5" x14ac:dyDescent="0.25"/>
  <sheetData>
    <row r="1" spans="1:16" s="85" customFormat="1" ht="20" x14ac:dyDescent="0.4">
      <c r="A1" s="148" t="s">
        <v>37</v>
      </c>
      <c r="B1" s="148"/>
      <c r="C1" s="148"/>
      <c r="D1" s="148"/>
      <c r="E1" s="148"/>
      <c r="F1" s="148"/>
      <c r="G1" s="148"/>
      <c r="H1" s="148"/>
      <c r="I1" s="148"/>
      <c r="J1" s="148"/>
      <c r="K1" s="148"/>
      <c r="L1" s="148"/>
      <c r="M1" s="148"/>
      <c r="N1" s="148"/>
      <c r="O1" s="148"/>
      <c r="P1" s="148"/>
    </row>
    <row r="2" spans="1:16" ht="15.5" x14ac:dyDescent="0.35">
      <c r="A2" s="86" t="s">
        <v>103</v>
      </c>
      <c r="B2" s="87"/>
      <c r="C2" s="87"/>
      <c r="D2" s="87"/>
      <c r="E2" s="87"/>
      <c r="F2" s="87"/>
      <c r="G2" s="87"/>
      <c r="H2" s="87"/>
      <c r="I2" s="149" t="s">
        <v>104</v>
      </c>
      <c r="J2" s="149"/>
      <c r="K2" s="149"/>
      <c r="L2" s="149"/>
      <c r="M2" s="149"/>
      <c r="N2" s="149"/>
      <c r="O2" s="87"/>
      <c r="P2" s="87"/>
    </row>
    <row r="3" spans="1:16" s="91" customFormat="1" ht="15.5" x14ac:dyDescent="0.35">
      <c r="A3" s="88"/>
      <c r="B3" s="89"/>
      <c r="C3" s="89"/>
      <c r="D3" s="89"/>
      <c r="E3" s="89"/>
      <c r="F3" s="89"/>
      <c r="G3" s="89"/>
      <c r="H3" s="89"/>
      <c r="I3" s="90"/>
      <c r="J3" s="89"/>
      <c r="K3" s="89"/>
      <c r="L3" s="89"/>
      <c r="M3" s="89"/>
      <c r="N3" s="89"/>
      <c r="O3" s="89"/>
      <c r="P3" s="89"/>
    </row>
    <row r="4" spans="1:16" ht="15.5" x14ac:dyDescent="0.35">
      <c r="A4" s="144" t="s">
        <v>38</v>
      </c>
      <c r="B4" s="144"/>
      <c r="C4" s="144"/>
      <c r="D4" s="144"/>
      <c r="E4" s="144"/>
      <c r="F4" s="144"/>
      <c r="G4" s="144"/>
      <c r="H4" s="144"/>
      <c r="I4" s="144"/>
      <c r="J4" s="144"/>
      <c r="K4" s="144"/>
      <c r="L4" s="144"/>
      <c r="M4" s="144"/>
      <c r="N4" s="144"/>
      <c r="O4" s="144"/>
      <c r="P4" s="144"/>
    </row>
    <row r="5" spans="1:16" ht="15.5" x14ac:dyDescent="0.35">
      <c r="A5" s="146" t="s">
        <v>90</v>
      </c>
      <c r="B5" s="146"/>
      <c r="C5" s="146"/>
      <c r="D5" s="146"/>
      <c r="E5" s="146"/>
      <c r="F5" s="146"/>
      <c r="G5" s="146"/>
      <c r="H5" s="146"/>
      <c r="I5" s="146"/>
      <c r="J5" s="146"/>
      <c r="K5" s="146"/>
      <c r="L5" s="146"/>
      <c r="M5" s="146"/>
      <c r="N5" s="146"/>
      <c r="O5" s="146"/>
      <c r="P5" s="146"/>
    </row>
    <row r="6" spans="1:16" ht="15.5" x14ac:dyDescent="0.35">
      <c r="A6" s="146" t="s">
        <v>105</v>
      </c>
      <c r="B6" s="146"/>
      <c r="C6" s="146"/>
      <c r="D6" s="146"/>
      <c r="E6" s="146"/>
      <c r="F6" s="146"/>
      <c r="G6" s="146"/>
      <c r="H6" s="146"/>
      <c r="I6" s="146"/>
      <c r="J6" s="146"/>
      <c r="K6" s="146"/>
      <c r="L6" s="146"/>
      <c r="M6" s="146"/>
      <c r="N6" s="146"/>
      <c r="O6" s="146"/>
      <c r="P6" s="146"/>
    </row>
    <row r="7" spans="1:16" ht="15.5" x14ac:dyDescent="0.35">
      <c r="A7" s="146" t="s">
        <v>106</v>
      </c>
      <c r="B7" s="146"/>
      <c r="C7" s="146"/>
      <c r="D7" s="146"/>
      <c r="E7" s="146"/>
      <c r="F7" s="146"/>
      <c r="G7" s="146"/>
      <c r="H7" s="146"/>
      <c r="I7" s="146"/>
      <c r="J7" s="146"/>
      <c r="K7" s="146"/>
      <c r="L7" s="146"/>
      <c r="M7" s="146"/>
      <c r="N7" s="146"/>
      <c r="O7" s="146"/>
      <c r="P7" s="146"/>
    </row>
    <row r="8" spans="1:16" ht="15.5" x14ac:dyDescent="0.35">
      <c r="A8" s="81"/>
      <c r="B8" s="81"/>
      <c r="C8" s="81"/>
      <c r="D8" s="81"/>
      <c r="E8" s="81"/>
      <c r="F8" s="81"/>
      <c r="G8" s="81"/>
      <c r="H8" s="81"/>
      <c r="I8" s="81"/>
      <c r="J8" s="81"/>
      <c r="K8" s="81"/>
      <c r="L8" s="81"/>
      <c r="M8" s="81"/>
      <c r="N8" s="81"/>
      <c r="O8" s="81"/>
      <c r="P8" s="81"/>
    </row>
    <row r="9" spans="1:16" ht="15.5" x14ac:dyDescent="0.35">
      <c r="A9" s="144" t="s">
        <v>39</v>
      </c>
      <c r="B9" s="144"/>
      <c r="C9" s="144"/>
      <c r="D9" s="144"/>
      <c r="E9" s="144"/>
      <c r="F9" s="144"/>
      <c r="G9" s="144"/>
      <c r="H9" s="144"/>
      <c r="I9" s="144"/>
      <c r="J9" s="144"/>
      <c r="K9" s="144"/>
      <c r="L9" s="144"/>
      <c r="M9" s="144"/>
      <c r="N9" s="144"/>
      <c r="O9" s="144"/>
      <c r="P9" s="144"/>
    </row>
    <row r="10" spans="1:16" ht="77.25" customHeight="1" x14ac:dyDescent="0.25">
      <c r="A10" s="147" t="s">
        <v>107</v>
      </c>
      <c r="B10" s="147"/>
      <c r="C10" s="147"/>
      <c r="D10" s="147"/>
      <c r="E10" s="147"/>
      <c r="F10" s="147"/>
      <c r="G10" s="147"/>
      <c r="H10" s="147"/>
      <c r="I10" s="147"/>
      <c r="J10" s="147"/>
      <c r="K10" s="147"/>
      <c r="L10" s="147"/>
      <c r="M10" s="147"/>
      <c r="N10" s="147"/>
      <c r="O10" s="147"/>
      <c r="P10" s="147"/>
    </row>
    <row r="11" spans="1:16" ht="15.5" x14ac:dyDescent="0.25">
      <c r="A11" s="82"/>
      <c r="B11" s="82"/>
      <c r="C11" s="82"/>
      <c r="D11" s="82"/>
      <c r="E11" s="82"/>
      <c r="F11" s="82"/>
      <c r="G11" s="82"/>
      <c r="H11" s="82"/>
      <c r="I11" s="82"/>
      <c r="J11" s="82"/>
      <c r="K11" s="82"/>
      <c r="L11" s="82"/>
      <c r="M11" s="82"/>
      <c r="N11" s="82"/>
      <c r="O11" s="82"/>
      <c r="P11" s="82"/>
    </row>
    <row r="12" spans="1:16" ht="15.5" x14ac:dyDescent="0.35">
      <c r="A12" s="144" t="s">
        <v>40</v>
      </c>
      <c r="B12" s="144"/>
      <c r="C12" s="144"/>
      <c r="D12" s="144"/>
      <c r="E12" s="144"/>
      <c r="F12" s="144"/>
      <c r="G12" s="144"/>
      <c r="H12" s="144"/>
      <c r="I12" s="144"/>
      <c r="J12" s="144"/>
      <c r="K12" s="144"/>
      <c r="L12" s="144"/>
      <c r="M12" s="144"/>
      <c r="N12" s="144"/>
      <c r="O12" s="144"/>
      <c r="P12" s="144"/>
    </row>
    <row r="13" spans="1:16" ht="15.5" x14ac:dyDescent="0.35">
      <c r="A13" s="145" t="s">
        <v>41</v>
      </c>
      <c r="B13" s="145"/>
      <c r="C13" s="145"/>
      <c r="D13" s="145"/>
      <c r="E13" s="146" t="s">
        <v>69</v>
      </c>
      <c r="F13" s="146"/>
      <c r="G13" s="146"/>
      <c r="H13" s="146"/>
      <c r="I13" s="146"/>
      <c r="J13" s="146"/>
      <c r="K13" s="146"/>
      <c r="L13" s="146"/>
      <c r="M13" s="146"/>
      <c r="N13" s="146"/>
      <c r="O13" s="146"/>
      <c r="P13" s="146"/>
    </row>
    <row r="14" spans="1:16" ht="15.5" x14ac:dyDescent="0.35">
      <c r="A14" s="145" t="s">
        <v>59</v>
      </c>
      <c r="B14" s="145"/>
      <c r="C14" s="145"/>
      <c r="D14" s="145"/>
      <c r="E14" s="146" t="s">
        <v>60</v>
      </c>
      <c r="F14" s="146"/>
      <c r="G14" s="146"/>
      <c r="H14" s="146"/>
      <c r="I14" s="146"/>
      <c r="J14" s="146"/>
      <c r="K14" s="146"/>
      <c r="L14" s="146"/>
      <c r="M14" s="146"/>
      <c r="N14" s="146"/>
      <c r="O14" s="146"/>
      <c r="P14" s="146"/>
    </row>
    <row r="15" spans="1:16" ht="15.5" x14ac:dyDescent="0.35">
      <c r="A15" s="145" t="s">
        <v>61</v>
      </c>
      <c r="B15" s="145"/>
      <c r="C15" s="145"/>
      <c r="D15" s="145"/>
      <c r="E15" s="146" t="s">
        <v>108</v>
      </c>
      <c r="F15" s="146"/>
      <c r="G15" s="146"/>
      <c r="H15" s="146"/>
      <c r="I15" s="146"/>
      <c r="J15" s="146"/>
      <c r="K15" s="146"/>
      <c r="L15" s="146"/>
      <c r="M15" s="146"/>
      <c r="N15" s="146"/>
      <c r="O15" s="146"/>
      <c r="P15" s="146"/>
    </row>
    <row r="16" spans="1:16" ht="15.5" x14ac:dyDescent="0.35">
      <c r="A16" s="145" t="s">
        <v>109</v>
      </c>
      <c r="B16" s="145"/>
      <c r="C16" s="145"/>
      <c r="D16" s="145"/>
      <c r="E16" s="146" t="s">
        <v>110</v>
      </c>
      <c r="F16" s="146"/>
      <c r="G16" s="146"/>
      <c r="H16" s="146"/>
      <c r="I16" s="146"/>
      <c r="J16" s="146"/>
      <c r="K16" s="146"/>
      <c r="L16" s="146"/>
      <c r="M16" s="146"/>
      <c r="N16" s="146"/>
      <c r="O16" s="146"/>
      <c r="P16" s="146"/>
    </row>
    <row r="17" spans="1:16" ht="15.5" x14ac:dyDescent="0.35">
      <c r="A17" s="145" t="s">
        <v>111</v>
      </c>
      <c r="B17" s="145"/>
      <c r="C17" s="145"/>
      <c r="D17" s="145"/>
      <c r="E17" s="146" t="s">
        <v>112</v>
      </c>
      <c r="F17" s="146"/>
      <c r="G17" s="146"/>
      <c r="H17" s="146"/>
      <c r="I17" s="146"/>
      <c r="J17" s="146"/>
      <c r="K17" s="146"/>
      <c r="L17" s="146"/>
      <c r="M17" s="146"/>
      <c r="N17" s="146"/>
      <c r="O17" s="146"/>
      <c r="P17" s="146"/>
    </row>
    <row r="18" spans="1:16" ht="15.5" x14ac:dyDescent="0.35">
      <c r="A18" s="145" t="s">
        <v>25</v>
      </c>
      <c r="B18" s="145"/>
      <c r="C18" s="145"/>
      <c r="D18" s="145"/>
      <c r="E18" s="146" t="s">
        <v>57</v>
      </c>
      <c r="F18" s="146"/>
      <c r="G18" s="146"/>
      <c r="H18" s="146"/>
      <c r="I18" s="146"/>
      <c r="J18" s="146"/>
      <c r="K18" s="146"/>
      <c r="L18" s="146"/>
      <c r="M18" s="146"/>
      <c r="N18" s="146"/>
      <c r="O18" s="146"/>
      <c r="P18" s="146"/>
    </row>
    <row r="19" spans="1:16" ht="15.5" x14ac:dyDescent="0.35">
      <c r="A19" s="145" t="s">
        <v>42</v>
      </c>
      <c r="B19" s="145"/>
      <c r="C19" s="145"/>
      <c r="D19" s="145"/>
      <c r="E19" s="146" t="s">
        <v>43</v>
      </c>
      <c r="F19" s="146"/>
      <c r="G19" s="146"/>
      <c r="H19" s="146"/>
      <c r="I19" s="146"/>
      <c r="J19" s="146"/>
      <c r="K19" s="146"/>
      <c r="L19" s="146"/>
      <c r="M19" s="146"/>
      <c r="N19" s="146"/>
      <c r="O19" s="146"/>
      <c r="P19" s="146"/>
    </row>
    <row r="20" spans="1:16" ht="15.5" x14ac:dyDescent="0.35">
      <c r="A20" s="145" t="s">
        <v>29</v>
      </c>
      <c r="B20" s="145"/>
      <c r="C20" s="145"/>
      <c r="D20" s="145"/>
      <c r="E20" s="146" t="s">
        <v>44</v>
      </c>
      <c r="F20" s="146"/>
      <c r="G20" s="146"/>
      <c r="H20" s="146"/>
      <c r="I20" s="146"/>
      <c r="J20" s="146"/>
      <c r="K20" s="146"/>
      <c r="L20" s="146"/>
      <c r="M20" s="146"/>
      <c r="N20" s="146"/>
      <c r="O20" s="146"/>
      <c r="P20" s="146"/>
    </row>
    <row r="21" spans="1:16" ht="15.5" x14ac:dyDescent="0.35">
      <c r="A21" s="80"/>
      <c r="B21" s="80"/>
      <c r="C21" s="80"/>
      <c r="D21" s="80"/>
      <c r="E21" s="81"/>
      <c r="F21" s="81"/>
      <c r="G21" s="81"/>
      <c r="H21" s="81"/>
      <c r="I21" s="81"/>
      <c r="J21" s="81"/>
      <c r="K21" s="81"/>
      <c r="L21" s="81"/>
      <c r="M21" s="81"/>
      <c r="N21" s="81"/>
      <c r="O21" s="81"/>
      <c r="P21" s="81"/>
    </row>
    <row r="22" spans="1:16" ht="15.5" x14ac:dyDescent="0.35">
      <c r="A22" s="145" t="s">
        <v>113</v>
      </c>
      <c r="B22" s="145"/>
      <c r="C22" s="145"/>
      <c r="D22" s="145"/>
      <c r="E22" s="145"/>
      <c r="F22" s="145"/>
      <c r="G22" s="145"/>
      <c r="H22" s="145"/>
      <c r="I22" s="145"/>
      <c r="J22" s="145"/>
      <c r="K22" s="145"/>
      <c r="L22" s="145"/>
      <c r="M22" s="145"/>
      <c r="N22" s="145"/>
      <c r="O22" s="145"/>
      <c r="P22" s="145"/>
    </row>
    <row r="23" spans="1:16" ht="15.5" x14ac:dyDescent="0.35">
      <c r="A23" s="145" t="s">
        <v>45</v>
      </c>
      <c r="B23" s="145"/>
      <c r="C23" s="145"/>
      <c r="D23" s="145"/>
      <c r="E23" s="145"/>
      <c r="F23" s="145"/>
      <c r="G23" s="145"/>
      <c r="H23" s="145"/>
      <c r="I23" s="145"/>
      <c r="J23" s="145"/>
      <c r="K23" s="145"/>
      <c r="L23" s="145"/>
      <c r="M23" s="145"/>
      <c r="N23" s="145"/>
      <c r="O23" s="145"/>
      <c r="P23" s="145"/>
    </row>
    <row r="24" spans="1:16" ht="15.5" x14ac:dyDescent="0.35">
      <c r="A24" s="80"/>
      <c r="B24" s="80"/>
      <c r="C24" s="80"/>
      <c r="D24" s="80"/>
      <c r="E24" s="80"/>
      <c r="F24" s="80"/>
      <c r="G24" s="80"/>
      <c r="H24" s="80"/>
      <c r="I24" s="80"/>
      <c r="J24" s="80"/>
      <c r="K24" s="80"/>
      <c r="L24" s="80"/>
      <c r="M24" s="80"/>
      <c r="N24" s="80"/>
      <c r="O24" s="80"/>
      <c r="P24" s="80"/>
    </row>
    <row r="25" spans="1:16" ht="15.5" x14ac:dyDescent="0.35">
      <c r="A25" s="144" t="s">
        <v>91</v>
      </c>
      <c r="B25" s="144"/>
      <c r="C25" s="144"/>
      <c r="D25" s="144"/>
      <c r="E25" s="144"/>
      <c r="F25" s="144"/>
      <c r="G25" s="144"/>
      <c r="H25" s="144"/>
      <c r="I25" s="144"/>
      <c r="J25" s="144"/>
      <c r="K25" s="144"/>
      <c r="L25" s="144"/>
      <c r="M25" s="144"/>
      <c r="N25" s="144"/>
      <c r="O25" s="144"/>
      <c r="P25" s="144"/>
    </row>
    <row r="26" spans="1:16" s="73" customFormat="1" ht="15" customHeight="1" x14ac:dyDescent="0.35">
      <c r="A26" s="142" t="s">
        <v>92</v>
      </c>
      <c r="B26" s="142"/>
      <c r="C26" s="142"/>
      <c r="D26" s="142"/>
      <c r="E26" s="142"/>
      <c r="F26" s="142"/>
      <c r="G26" s="142"/>
      <c r="H26" s="142"/>
      <c r="I26" s="142"/>
      <c r="J26" s="142"/>
      <c r="K26" s="142"/>
      <c r="L26" s="142"/>
      <c r="M26" s="142"/>
      <c r="N26" s="142"/>
      <c r="O26" s="142"/>
      <c r="P26" s="142"/>
    </row>
    <row r="27" spans="1:16" s="77" customFormat="1" ht="15" customHeight="1" x14ac:dyDescent="0.35">
      <c r="A27" s="142" t="s">
        <v>114</v>
      </c>
      <c r="B27" s="142"/>
      <c r="C27" s="142"/>
      <c r="D27" s="142"/>
      <c r="E27" s="142"/>
      <c r="F27" s="142"/>
      <c r="G27" s="142"/>
      <c r="H27" s="142"/>
      <c r="I27" s="142"/>
      <c r="J27" s="142"/>
      <c r="K27" s="142"/>
      <c r="L27" s="142"/>
      <c r="M27" s="142"/>
      <c r="N27" s="142"/>
      <c r="O27" s="142"/>
      <c r="P27" s="142"/>
    </row>
    <row r="28" spans="1:16" s="77" customFormat="1" ht="15" customHeight="1" x14ac:dyDescent="0.35">
      <c r="A28" s="143" t="s">
        <v>115</v>
      </c>
      <c r="B28" s="143"/>
      <c r="C28" s="143"/>
      <c r="D28" s="143"/>
      <c r="E28" s="143"/>
      <c r="F28" s="143"/>
      <c r="G28" s="143"/>
      <c r="H28" s="143"/>
      <c r="I28" s="143"/>
      <c r="J28" s="143"/>
      <c r="K28" s="143"/>
      <c r="L28" s="143"/>
      <c r="M28" s="143"/>
      <c r="N28" s="143"/>
      <c r="O28" s="143"/>
      <c r="P28" s="143"/>
    </row>
    <row r="29" spans="1:16" s="77" customFormat="1" ht="15" customHeight="1" x14ac:dyDescent="0.35">
      <c r="A29" s="142" t="s">
        <v>116</v>
      </c>
      <c r="B29" s="142"/>
      <c r="C29" s="142"/>
      <c r="D29" s="142"/>
      <c r="E29" s="142"/>
      <c r="F29" s="142"/>
      <c r="G29" s="142"/>
      <c r="H29" s="142"/>
      <c r="I29" s="142"/>
      <c r="J29" s="142"/>
      <c r="K29" s="142"/>
      <c r="L29" s="142"/>
      <c r="M29" s="142"/>
      <c r="N29" s="142"/>
      <c r="O29" s="142"/>
      <c r="P29" s="142"/>
    </row>
    <row r="30" spans="1:16" s="77" customFormat="1" ht="15" customHeight="1" x14ac:dyDescent="0.35">
      <c r="A30" s="83"/>
      <c r="B30" s="83"/>
      <c r="C30" s="83"/>
      <c r="D30" s="83"/>
      <c r="E30" s="83"/>
      <c r="F30" s="83"/>
      <c r="G30" s="83"/>
      <c r="H30" s="83"/>
      <c r="I30" s="83"/>
      <c r="J30" s="83"/>
      <c r="K30" s="83"/>
      <c r="L30" s="83"/>
      <c r="M30" s="83"/>
      <c r="N30" s="83"/>
      <c r="O30" s="83"/>
      <c r="P30" s="83"/>
    </row>
    <row r="31" spans="1:16" ht="15.5" x14ac:dyDescent="0.35">
      <c r="A31" s="144" t="s">
        <v>62</v>
      </c>
      <c r="B31" s="144"/>
      <c r="C31" s="144"/>
      <c r="D31" s="144"/>
      <c r="E31" s="144"/>
      <c r="F31" s="144"/>
      <c r="G31" s="144"/>
      <c r="H31" s="144"/>
      <c r="I31" s="144"/>
      <c r="J31" s="144"/>
      <c r="K31" s="144"/>
      <c r="L31" s="144"/>
      <c r="M31" s="144"/>
      <c r="N31" s="144"/>
      <c r="O31" s="144"/>
      <c r="P31" s="144"/>
    </row>
    <row r="32" spans="1:16" ht="15.75" customHeight="1" x14ac:dyDescent="0.3">
      <c r="A32" s="141" t="s">
        <v>47</v>
      </c>
      <c r="B32" s="141"/>
      <c r="C32" s="141"/>
      <c r="D32" s="141"/>
      <c r="E32" s="141"/>
      <c r="F32" s="141"/>
      <c r="G32" s="141"/>
      <c r="H32" s="141" t="s">
        <v>117</v>
      </c>
      <c r="I32" s="141"/>
      <c r="J32" s="141"/>
      <c r="K32" s="141"/>
      <c r="L32" s="141"/>
      <c r="M32" s="141"/>
      <c r="N32" s="141"/>
      <c r="O32" s="141"/>
      <c r="P32" s="141"/>
    </row>
    <row r="33" spans="1:20" ht="15" customHeight="1" x14ac:dyDescent="0.3">
      <c r="A33" s="76">
        <v>0.26800000000000002</v>
      </c>
      <c r="B33" s="140" t="s">
        <v>48</v>
      </c>
      <c r="C33" s="140"/>
      <c r="D33" s="140"/>
      <c r="E33" s="140"/>
      <c r="F33" s="140"/>
      <c r="G33" s="140"/>
      <c r="H33" s="140" t="s">
        <v>66</v>
      </c>
      <c r="I33" s="140"/>
      <c r="J33" s="140"/>
      <c r="K33" s="140"/>
      <c r="L33" s="140"/>
      <c r="M33" s="140"/>
      <c r="N33" s="140"/>
      <c r="O33" s="140"/>
      <c r="P33" s="140"/>
      <c r="T33" s="92"/>
    </row>
    <row r="34" spans="1:20" ht="15" customHeight="1" x14ac:dyDescent="0.3">
      <c r="A34" s="76">
        <v>0.188</v>
      </c>
      <c r="B34" s="140" t="s">
        <v>49</v>
      </c>
      <c r="C34" s="140"/>
      <c r="D34" s="140"/>
      <c r="E34" s="140"/>
      <c r="F34" s="140"/>
      <c r="G34" s="140"/>
      <c r="H34" s="140" t="s">
        <v>65</v>
      </c>
      <c r="I34" s="140"/>
      <c r="J34" s="140"/>
      <c r="K34" s="140"/>
      <c r="L34" s="140"/>
      <c r="M34" s="140"/>
      <c r="N34" s="140"/>
      <c r="O34" s="140"/>
      <c r="P34" s="140"/>
    </row>
    <row r="35" spans="1:20" ht="15" customHeight="1" x14ac:dyDescent="0.3">
      <c r="A35" s="76">
        <v>0.35699999999999998</v>
      </c>
      <c r="B35" s="140" t="s">
        <v>50</v>
      </c>
      <c r="C35" s="140"/>
      <c r="D35" s="140"/>
      <c r="E35" s="140"/>
      <c r="F35" s="140"/>
      <c r="G35" s="140"/>
      <c r="H35" s="140" t="s">
        <v>88</v>
      </c>
      <c r="I35" s="140"/>
      <c r="J35" s="140"/>
      <c r="K35" s="140"/>
      <c r="L35" s="140"/>
      <c r="M35" s="140"/>
      <c r="N35" s="140"/>
      <c r="O35" s="140"/>
      <c r="P35" s="140"/>
    </row>
    <row r="36" spans="1:20" ht="15.75" customHeight="1" x14ac:dyDescent="0.3">
      <c r="A36" s="76">
        <v>0.48599999999999999</v>
      </c>
      <c r="B36" s="140" t="s">
        <v>51</v>
      </c>
      <c r="C36" s="140"/>
      <c r="D36" s="140"/>
      <c r="E36" s="140"/>
      <c r="F36" s="140"/>
      <c r="G36" s="140"/>
      <c r="H36" s="141" t="s">
        <v>64</v>
      </c>
      <c r="I36" s="141"/>
      <c r="J36" s="141"/>
      <c r="K36" s="141"/>
      <c r="L36" s="141"/>
      <c r="M36" s="141"/>
      <c r="N36" s="141"/>
      <c r="O36" s="141"/>
      <c r="P36" s="141"/>
    </row>
    <row r="37" spans="1:20" ht="15" customHeight="1" x14ac:dyDescent="0.3">
      <c r="A37" s="76">
        <v>0.23400000000000001</v>
      </c>
      <c r="B37" s="140" t="s">
        <v>67</v>
      </c>
      <c r="C37" s="140"/>
      <c r="D37" s="140"/>
      <c r="E37" s="140"/>
      <c r="F37" s="140"/>
      <c r="G37" s="140"/>
      <c r="H37" s="140" t="s">
        <v>118</v>
      </c>
      <c r="I37" s="140"/>
      <c r="J37" s="140"/>
      <c r="K37" s="140"/>
      <c r="L37" s="140"/>
      <c r="M37" s="140"/>
      <c r="N37" s="140"/>
      <c r="O37" s="140"/>
      <c r="P37" s="140"/>
    </row>
    <row r="38" spans="1:20" ht="15" customHeight="1" x14ac:dyDescent="0.3">
      <c r="A38" s="76">
        <v>0.121</v>
      </c>
      <c r="B38" s="140" t="s">
        <v>68</v>
      </c>
      <c r="C38" s="140"/>
      <c r="D38" s="140"/>
      <c r="E38" s="140"/>
      <c r="F38" s="140"/>
      <c r="G38" s="140"/>
      <c r="H38" s="140"/>
      <c r="I38" s="140"/>
      <c r="J38" s="140"/>
      <c r="K38" s="140"/>
      <c r="L38" s="140"/>
      <c r="M38" s="140"/>
      <c r="N38" s="140"/>
      <c r="O38" s="140"/>
      <c r="P38" s="140"/>
    </row>
    <row r="39" spans="1:20" ht="15.75" customHeight="1" x14ac:dyDescent="0.3">
      <c r="A39" s="76">
        <v>1.6E-2</v>
      </c>
      <c r="B39" s="140" t="s">
        <v>52</v>
      </c>
      <c r="C39" s="140"/>
      <c r="D39" s="140"/>
      <c r="E39" s="140"/>
      <c r="F39" s="140"/>
      <c r="G39" s="140"/>
      <c r="H39" s="140"/>
      <c r="I39" s="140"/>
      <c r="J39" s="140"/>
      <c r="K39" s="140"/>
      <c r="L39" s="140"/>
      <c r="M39" s="140"/>
      <c r="N39" s="140"/>
      <c r="O39" s="140"/>
      <c r="P39" s="140"/>
    </row>
    <row r="40" spans="1:20" ht="15" customHeight="1" x14ac:dyDescent="0.3">
      <c r="A40" s="76">
        <v>5.7000000000000002E-2</v>
      </c>
      <c r="B40" s="140" t="s">
        <v>53</v>
      </c>
      <c r="C40" s="140"/>
      <c r="D40" s="140"/>
      <c r="E40" s="140"/>
      <c r="F40" s="140"/>
      <c r="G40" s="140"/>
      <c r="H40" s="140"/>
      <c r="I40" s="140"/>
      <c r="J40" s="140"/>
      <c r="K40" s="140"/>
      <c r="L40" s="140"/>
      <c r="M40" s="140"/>
      <c r="N40" s="140"/>
      <c r="O40" s="140"/>
      <c r="P40" s="140"/>
    </row>
    <row r="41" spans="1:20" ht="15" customHeight="1" x14ac:dyDescent="0.3">
      <c r="A41" s="76"/>
      <c r="B41" s="84"/>
      <c r="C41" s="84"/>
      <c r="D41" s="84"/>
      <c r="E41" s="84"/>
      <c r="F41" s="84"/>
      <c r="G41" s="84"/>
      <c r="H41" s="84"/>
      <c r="I41" s="84"/>
      <c r="J41" s="84"/>
      <c r="K41" s="84"/>
      <c r="L41" s="84"/>
      <c r="M41" s="84"/>
      <c r="N41" s="84"/>
      <c r="O41" s="84"/>
      <c r="P41" s="84"/>
    </row>
    <row r="42" spans="1:20" ht="15.5" x14ac:dyDescent="0.35">
      <c r="A42" s="144" t="s">
        <v>46</v>
      </c>
      <c r="B42" s="144"/>
      <c r="C42" s="144"/>
      <c r="D42" s="144"/>
      <c r="E42" s="144"/>
      <c r="F42" s="144"/>
      <c r="G42" s="144"/>
      <c r="H42" s="144"/>
      <c r="I42" s="144"/>
      <c r="J42" s="144"/>
      <c r="K42" s="144"/>
      <c r="L42" s="144"/>
      <c r="M42" s="144"/>
      <c r="N42" s="144"/>
      <c r="O42" s="144"/>
      <c r="P42" s="144"/>
    </row>
    <row r="43" spans="1:20" ht="14" x14ac:dyDescent="0.3">
      <c r="A43" s="152" t="s">
        <v>119</v>
      </c>
      <c r="B43" s="140"/>
      <c r="C43" s="140"/>
      <c r="D43" s="140"/>
      <c r="E43" s="140"/>
      <c r="F43" s="140"/>
      <c r="G43" s="140"/>
      <c r="H43" s="140"/>
      <c r="I43" s="140"/>
      <c r="J43" s="140"/>
      <c r="K43" s="140"/>
      <c r="L43" s="140"/>
      <c r="M43" s="140"/>
      <c r="N43" s="140"/>
      <c r="O43" s="140"/>
      <c r="P43" s="140"/>
      <c r="Q43" s="22"/>
    </row>
    <row r="44" spans="1:20" ht="14" x14ac:dyDescent="0.3">
      <c r="A44" s="140" t="s">
        <v>63</v>
      </c>
      <c r="B44" s="140"/>
      <c r="C44" s="140"/>
      <c r="D44" s="140"/>
      <c r="E44" s="140"/>
      <c r="F44" s="140"/>
      <c r="G44" s="140"/>
      <c r="H44" s="140"/>
      <c r="I44" s="140"/>
      <c r="J44" s="140"/>
      <c r="K44" s="140"/>
      <c r="L44" s="140"/>
      <c r="M44" s="140"/>
      <c r="N44" s="140"/>
      <c r="O44" s="140"/>
      <c r="P44" s="140"/>
      <c r="Q44" s="22"/>
    </row>
    <row r="45" spans="1:20" ht="14" x14ac:dyDescent="0.3">
      <c r="A45" s="84"/>
      <c r="B45" s="84"/>
      <c r="C45" s="84"/>
      <c r="D45" s="84"/>
      <c r="E45" s="84"/>
      <c r="F45" s="84"/>
      <c r="G45" s="84"/>
      <c r="H45" s="84"/>
      <c r="I45" s="84"/>
      <c r="J45" s="84"/>
      <c r="K45" s="84"/>
      <c r="L45" s="84"/>
      <c r="M45" s="84"/>
      <c r="N45" s="84"/>
      <c r="O45" s="84"/>
      <c r="P45" s="84"/>
      <c r="Q45" s="22"/>
    </row>
    <row r="46" spans="1:20" ht="14" x14ac:dyDescent="0.3">
      <c r="A46" s="152" t="s">
        <v>120</v>
      </c>
      <c r="B46" s="140"/>
      <c r="C46" s="140"/>
      <c r="D46" s="140"/>
      <c r="E46" s="140"/>
      <c r="F46" s="140"/>
      <c r="G46" s="140"/>
      <c r="H46" s="140"/>
      <c r="I46" s="140"/>
      <c r="J46" s="140"/>
      <c r="K46" s="140"/>
      <c r="L46" s="140"/>
      <c r="M46" s="140"/>
      <c r="N46" s="140"/>
      <c r="O46" s="140"/>
      <c r="P46" s="140"/>
      <c r="Q46" s="22"/>
    </row>
    <row r="47" spans="1:20" ht="14" x14ac:dyDescent="0.3">
      <c r="A47" s="140" t="s">
        <v>121</v>
      </c>
      <c r="B47" s="140"/>
      <c r="C47" s="140"/>
      <c r="D47" s="140"/>
      <c r="E47" s="140"/>
      <c r="F47" s="140"/>
      <c r="G47" s="140"/>
      <c r="H47" s="140"/>
      <c r="I47" s="140"/>
      <c r="J47" s="140"/>
      <c r="K47" s="140"/>
      <c r="L47" s="140"/>
      <c r="M47" s="140"/>
      <c r="N47" s="140"/>
      <c r="O47" s="140"/>
      <c r="P47" s="140"/>
      <c r="Q47" s="22"/>
    </row>
    <row r="48" spans="1:20" ht="14" x14ac:dyDescent="0.3">
      <c r="A48" s="140"/>
      <c r="B48" s="140"/>
      <c r="C48" s="140"/>
      <c r="D48" s="140"/>
      <c r="E48" s="140"/>
      <c r="F48" s="140"/>
      <c r="G48" s="140"/>
      <c r="H48" s="140"/>
      <c r="I48" s="140"/>
      <c r="J48" s="140"/>
      <c r="K48" s="140"/>
      <c r="L48" s="140"/>
      <c r="M48" s="140"/>
      <c r="N48" s="140"/>
      <c r="O48" s="140"/>
      <c r="P48" s="140"/>
      <c r="Q48" s="22"/>
    </row>
    <row r="49" spans="1:17" ht="14.25" customHeight="1" x14ac:dyDescent="0.3">
      <c r="A49" s="150" t="s">
        <v>122</v>
      </c>
      <c r="B49" s="151"/>
      <c r="C49" s="151"/>
      <c r="D49" s="151"/>
      <c r="E49" s="151"/>
      <c r="F49" s="151"/>
      <c r="G49" s="151"/>
      <c r="H49" s="151"/>
      <c r="I49" s="151"/>
      <c r="J49" s="151"/>
      <c r="K49" s="151"/>
      <c r="L49" s="151"/>
      <c r="M49" s="151"/>
      <c r="N49" s="151"/>
      <c r="O49" s="151"/>
      <c r="P49" s="151"/>
      <c r="Q49" s="22"/>
    </row>
    <row r="50" spans="1:17" ht="14" x14ac:dyDescent="0.3">
      <c r="A50" s="140" t="s">
        <v>93</v>
      </c>
      <c r="B50" s="140"/>
      <c r="C50" s="140"/>
      <c r="D50" s="140"/>
      <c r="E50" s="140"/>
      <c r="F50" s="140"/>
      <c r="G50" s="140"/>
      <c r="H50" s="140"/>
      <c r="I50" s="140"/>
      <c r="J50" s="140"/>
      <c r="K50" s="140"/>
      <c r="L50" s="140"/>
      <c r="M50" s="140"/>
      <c r="N50" s="140"/>
      <c r="O50" s="140"/>
      <c r="P50" s="140"/>
    </row>
  </sheetData>
  <mergeCells count="59">
    <mergeCell ref="A48:P48"/>
    <mergeCell ref="A49:P49"/>
    <mergeCell ref="A50:P50"/>
    <mergeCell ref="A42:P42"/>
    <mergeCell ref="A43:P43"/>
    <mergeCell ref="A44:P44"/>
    <mergeCell ref="A46:P46"/>
    <mergeCell ref="A47:P47"/>
    <mergeCell ref="A6:P6"/>
    <mergeCell ref="A7:P7"/>
    <mergeCell ref="A9:P9"/>
    <mergeCell ref="A10:P10"/>
    <mergeCell ref="A1:P1"/>
    <mergeCell ref="A4:P4"/>
    <mergeCell ref="A5:P5"/>
    <mergeCell ref="I2:N2"/>
    <mergeCell ref="A13:D13"/>
    <mergeCell ref="E13:P13"/>
    <mergeCell ref="A12:P12"/>
    <mergeCell ref="A14:D14"/>
    <mergeCell ref="E14:P14"/>
    <mergeCell ref="A15:D15"/>
    <mergeCell ref="E15:P15"/>
    <mergeCell ref="A16:D16"/>
    <mergeCell ref="E16:P16"/>
    <mergeCell ref="A17:D17"/>
    <mergeCell ref="E17:P17"/>
    <mergeCell ref="A18:D18"/>
    <mergeCell ref="E18:P18"/>
    <mergeCell ref="A19:D19"/>
    <mergeCell ref="E19:P19"/>
    <mergeCell ref="A22:P22"/>
    <mergeCell ref="A23:P23"/>
    <mergeCell ref="A20:D20"/>
    <mergeCell ref="E20:P20"/>
    <mergeCell ref="A25:P25"/>
    <mergeCell ref="A26:P26"/>
    <mergeCell ref="A27:P27"/>
    <mergeCell ref="A28:P28"/>
    <mergeCell ref="A29:P29"/>
    <mergeCell ref="H32:P32"/>
    <mergeCell ref="A31:P31"/>
    <mergeCell ref="A32:G32"/>
    <mergeCell ref="B33:G33"/>
    <mergeCell ref="H33:P33"/>
    <mergeCell ref="B34:G34"/>
    <mergeCell ref="H34:P34"/>
    <mergeCell ref="B35:G35"/>
    <mergeCell ref="H35:P35"/>
    <mergeCell ref="B39:G39"/>
    <mergeCell ref="H39:P39"/>
    <mergeCell ref="B40:G40"/>
    <mergeCell ref="H40:P40"/>
    <mergeCell ref="B36:G36"/>
    <mergeCell ref="H36:P36"/>
    <mergeCell ref="B37:G37"/>
    <mergeCell ref="H37:P37"/>
    <mergeCell ref="B38:G38"/>
    <mergeCell ref="H38:P38"/>
  </mergeCells>
  <hyperlinks>
    <hyperlink ref="I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2012-02-29T19:18:24Z</cp:lastPrinted>
  <dcterms:created xsi:type="dcterms:W3CDTF">2001-12-18T15:44:17Z</dcterms:created>
  <dcterms:modified xsi:type="dcterms:W3CDTF">2020-05-11T18:29:03Z</dcterms:modified>
</cp:coreProperties>
</file>