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GROUP\Department Procedures\Grants Procedures\PreAward\Budget Templates\"/>
    </mc:Choice>
  </mc:AlternateContent>
  <bookViews>
    <workbookView xWindow="0" yWindow="1850" windowWidth="15300" windowHeight="6240"/>
  </bookViews>
  <sheets>
    <sheet name="Budget" sheetId="77" r:id="rId1"/>
    <sheet name="BUDGET INFO" sheetId="78" r:id="rId2"/>
  </sheets>
  <externalReferences>
    <externalReference r:id="rId3"/>
  </externalReferences>
  <definedNames>
    <definedName name="_xlnm.Print_Area" localSheetId="0">Budget!$A$1:$K$89</definedName>
    <definedName name="Print_Area_MI">#REF!</definedName>
    <definedName name="Print_Titles_MI">'[1]FACE-AA'!#REF!</definedName>
  </definedNames>
  <calcPr calcId="162913"/>
</workbook>
</file>

<file path=xl/calcChain.xml><?xml version="1.0" encoding="utf-8"?>
<calcChain xmlns="http://schemas.openxmlformats.org/spreadsheetml/2006/main">
  <c r="K92" i="77" l="1"/>
  <c r="K93" i="77" s="1"/>
  <c r="K94" i="77" s="1"/>
  <c r="K91" i="77"/>
  <c r="J92" i="77"/>
  <c r="J93" i="77" s="1"/>
  <c r="J94" i="77" s="1"/>
  <c r="I92" i="77"/>
  <c r="I93" i="77" s="1"/>
  <c r="I94" i="77" s="1"/>
  <c r="H93" i="77"/>
  <c r="H94" i="77" s="1"/>
  <c r="H92" i="77"/>
  <c r="J89" i="77"/>
  <c r="I89" i="77"/>
  <c r="H89" i="77"/>
  <c r="L87" i="77"/>
  <c r="L86" i="77"/>
  <c r="J86" i="77"/>
  <c r="J87" i="77" s="1"/>
  <c r="J88" i="77" s="1"/>
  <c r="I86" i="77"/>
  <c r="I87" i="77" s="1"/>
  <c r="I88" i="77" s="1"/>
  <c r="H87" i="77"/>
  <c r="H86" i="77"/>
  <c r="L84" i="77"/>
  <c r="L67" i="77"/>
  <c r="L60" i="77"/>
  <c r="L54" i="77"/>
  <c r="L48" i="77"/>
  <c r="J84" i="77"/>
  <c r="I84" i="77"/>
  <c r="J76" i="77"/>
  <c r="I76" i="77"/>
  <c r="J67" i="77"/>
  <c r="I67" i="77"/>
  <c r="K64" i="77"/>
  <c r="H67" i="77"/>
  <c r="J60" i="77"/>
  <c r="I60" i="77"/>
  <c r="J54" i="77"/>
  <c r="I54" i="77"/>
  <c r="H60" i="77"/>
  <c r="H54" i="77"/>
  <c r="J48" i="77"/>
  <c r="I48" i="77"/>
  <c r="H48" i="77"/>
  <c r="L43" i="77"/>
  <c r="J43" i="77"/>
  <c r="I43" i="77"/>
  <c r="H43" i="77"/>
  <c r="K82" i="77"/>
  <c r="K81" i="77"/>
  <c r="K80" i="77"/>
  <c r="K71" i="77"/>
  <c r="K58" i="77"/>
  <c r="K63" i="77"/>
  <c r="K57" i="77"/>
  <c r="K52" i="77"/>
  <c r="K46" i="77"/>
  <c r="K40" i="77"/>
  <c r="L88" i="77" l="1"/>
  <c r="L89" i="77" s="1"/>
  <c r="E35" i="77"/>
  <c r="D35" i="77"/>
  <c r="C35" i="77"/>
  <c r="O16" i="77" l="1"/>
  <c r="P16" i="77" s="1"/>
  <c r="N26" i="77"/>
  <c r="N23" i="77"/>
  <c r="O23" i="77" s="1"/>
  <c r="O20" i="77"/>
  <c r="P20" i="77" s="1"/>
  <c r="Q20" i="77" l="1"/>
  <c r="Q23" i="77" s="1"/>
  <c r="P23" i="77"/>
  <c r="Q16" i="77"/>
  <c r="Q26" i="77" s="1"/>
  <c r="P26" i="77"/>
  <c r="O26" i="77"/>
  <c r="O27" i="77" l="1"/>
  <c r="O28" i="77"/>
  <c r="O29" i="77" s="1"/>
  <c r="J31" i="77"/>
  <c r="I31" i="77"/>
  <c r="H31" i="77"/>
  <c r="J27" i="77"/>
  <c r="I27" i="77"/>
  <c r="H27" i="77"/>
  <c r="J23" i="77"/>
  <c r="I23" i="77"/>
  <c r="H23" i="77"/>
  <c r="J19" i="77"/>
  <c r="I19" i="77"/>
  <c r="J11" i="77"/>
  <c r="I11" i="77"/>
  <c r="H19" i="77"/>
  <c r="H11" i="77"/>
  <c r="O30" i="77" l="1"/>
  <c r="O31" i="77" s="1"/>
  <c r="P27" i="77"/>
  <c r="P28" i="77"/>
  <c r="P29" i="77" s="1"/>
  <c r="Q27" i="77" l="1"/>
  <c r="Q28" i="77"/>
  <c r="Q29" i="77" s="1"/>
  <c r="P30" i="77"/>
  <c r="P31" i="77" s="1"/>
  <c r="F15" i="77"/>
  <c r="Q30" i="77" l="1"/>
  <c r="Q31" i="77" s="1"/>
  <c r="J15" i="77"/>
  <c r="J35" i="77" s="1"/>
  <c r="I15" i="77"/>
  <c r="I35" i="77" s="1"/>
  <c r="H15" i="77"/>
  <c r="H35" i="77" s="1"/>
  <c r="H84" i="77"/>
  <c r="K79" i="77" l="1"/>
  <c r="K65" i="77"/>
  <c r="K74" i="77"/>
  <c r="K73" i="77"/>
  <c r="K72" i="77"/>
  <c r="K70" i="77"/>
  <c r="K41" i="77"/>
  <c r="L76" i="77" l="1"/>
  <c r="H12" i="77"/>
  <c r="I12" i="77"/>
  <c r="H76" i="77"/>
  <c r="E32" i="77"/>
  <c r="D32" i="77"/>
  <c r="C32" i="77"/>
  <c r="E28" i="77"/>
  <c r="D28" i="77"/>
  <c r="C28" i="77"/>
  <c r="E24" i="77"/>
  <c r="D24" i="77"/>
  <c r="C24" i="77"/>
  <c r="E20" i="77"/>
  <c r="D20" i="77"/>
  <c r="C20" i="77"/>
  <c r="E16" i="77"/>
  <c r="D16" i="77"/>
  <c r="C16" i="77"/>
  <c r="D12" i="77"/>
  <c r="E12" i="77"/>
  <c r="C12" i="77"/>
  <c r="J12" i="77"/>
  <c r="J16" i="77"/>
  <c r="J17" i="77" s="1"/>
  <c r="H24" i="77"/>
  <c r="I16" i="77"/>
  <c r="J13" i="77" l="1"/>
  <c r="J32" i="77"/>
  <c r="J33" i="77" s="1"/>
  <c r="I32" i="77"/>
  <c r="J24" i="77"/>
  <c r="H32" i="77"/>
  <c r="H33" i="77" s="1"/>
  <c r="H13" i="77"/>
  <c r="I17" i="77"/>
  <c r="K15" i="77"/>
  <c r="K11" i="77"/>
  <c r="H20" i="77"/>
  <c r="H21" i="77" s="1"/>
  <c r="I13" i="77"/>
  <c r="H16" i="77"/>
  <c r="K16" i="77" s="1"/>
  <c r="K54" i="77"/>
  <c r="K60" i="77"/>
  <c r="K43" i="77"/>
  <c r="K67" i="77"/>
  <c r="K84" i="77"/>
  <c r="K76" i="77"/>
  <c r="H25" i="77"/>
  <c r="K23" i="77"/>
  <c r="K48" i="77"/>
  <c r="K12" i="77"/>
  <c r="H28" i="77" l="1"/>
  <c r="L13" i="77"/>
  <c r="K19" i="77"/>
  <c r="L35" i="77" s="1"/>
  <c r="K31" i="77"/>
  <c r="K17" i="77"/>
  <c r="J25" i="77"/>
  <c r="I33" i="77"/>
  <c r="L33" i="77" s="1"/>
  <c r="I28" i="77"/>
  <c r="I29" i="77" s="1"/>
  <c r="K32" i="77"/>
  <c r="J28" i="77"/>
  <c r="J29" i="77" s="1"/>
  <c r="I20" i="77"/>
  <c r="K27" i="77"/>
  <c r="I24" i="77"/>
  <c r="K24" i="77" s="1"/>
  <c r="K25" i="77" s="1"/>
  <c r="J20" i="77"/>
  <c r="H17" i="77"/>
  <c r="L17" i="77" s="1"/>
  <c r="K13" i="77"/>
  <c r="J21" i="77" l="1"/>
  <c r="J36" i="77"/>
  <c r="J37" i="77" s="1"/>
  <c r="H29" i="77"/>
  <c r="L29" i="77" s="1"/>
  <c r="H36" i="77"/>
  <c r="H37" i="77" s="1"/>
  <c r="I36" i="77"/>
  <c r="I37" i="77" s="1"/>
  <c r="K33" i="77"/>
  <c r="K28" i="77"/>
  <c r="K29" i="77" s="1"/>
  <c r="I25" i="77"/>
  <c r="L25" i="77" s="1"/>
  <c r="K35" i="77"/>
  <c r="H88" i="77"/>
  <c r="K20" i="77"/>
  <c r="I21" i="77"/>
  <c r="L21" i="77" s="1"/>
  <c r="L36" i="77" l="1"/>
  <c r="L37" i="77" s="1"/>
  <c r="K37" i="77"/>
  <c r="K36" i="77"/>
  <c r="K21" i="77"/>
  <c r="K86" i="77" l="1"/>
  <c r="K87" i="77" l="1"/>
  <c r="K88" i="77" l="1"/>
  <c r="K89" i="77"/>
</calcChain>
</file>

<file path=xl/sharedStrings.xml><?xml version="1.0" encoding="utf-8"?>
<sst xmlns="http://schemas.openxmlformats.org/spreadsheetml/2006/main" count="193" uniqueCount="131">
  <si>
    <t>TOTALS</t>
  </si>
  <si>
    <t>Personnel</t>
  </si>
  <si>
    <t>Role</t>
  </si>
  <si>
    <t>Year 1</t>
  </si>
  <si>
    <t>Year 2</t>
  </si>
  <si>
    <t>Name</t>
  </si>
  <si>
    <t>Salary</t>
  </si>
  <si>
    <t>Fringe</t>
  </si>
  <si>
    <t>Total FTE</t>
  </si>
  <si>
    <t>Total</t>
  </si>
  <si>
    <t>Base for Indirect Calculation</t>
  </si>
  <si>
    <t>Sub Equipment</t>
  </si>
  <si>
    <t>PI</t>
  </si>
  <si>
    <t>Total Sal</t>
  </si>
  <si>
    <t xml:space="preserve"> </t>
  </si>
  <si>
    <t>Year 3</t>
  </si>
  <si>
    <t>PI:</t>
  </si>
  <si>
    <t>Title:</t>
  </si>
  <si>
    <t>Dates:</t>
  </si>
  <si>
    <t>Agency:</t>
  </si>
  <si>
    <t>Consultants</t>
  </si>
  <si>
    <t>Sub Consultants</t>
  </si>
  <si>
    <t>Supplies</t>
  </si>
  <si>
    <t>Sub Supplies</t>
  </si>
  <si>
    <t>Travel</t>
  </si>
  <si>
    <t>Sub Travel</t>
  </si>
  <si>
    <t>Other Expenses</t>
  </si>
  <si>
    <t>Sub Other Expenses</t>
  </si>
  <si>
    <t>Tuition</t>
  </si>
  <si>
    <t>Sub Tuition</t>
  </si>
  <si>
    <t>Subcontracts</t>
  </si>
  <si>
    <t>Sub Subcontracts</t>
  </si>
  <si>
    <t>Agency #1 less than $25,000</t>
  </si>
  <si>
    <t>Agency #1 more than $25,000</t>
  </si>
  <si>
    <t>Base with</t>
  </si>
  <si>
    <t>3% inflation</t>
  </si>
  <si>
    <t>ITEMS TO BUDGET ON GRANT PROPOSALS</t>
  </si>
  <si>
    <t>PERSONNEL</t>
  </si>
  <si>
    <t>SUPPLIES</t>
  </si>
  <si>
    <t>OTHER DIRECT COSTS</t>
  </si>
  <si>
    <t>Communications</t>
  </si>
  <si>
    <t>Printing &amp; Reproduction</t>
  </si>
  <si>
    <t>According to grant needs</t>
  </si>
  <si>
    <t>If a grad assistant is being budgeted, tuition will also be budgeted</t>
  </si>
  <si>
    <t>office supplies, general computer software, computer supplies, subscriptions, and membership dues.</t>
  </si>
  <si>
    <t>NOTES:</t>
  </si>
  <si>
    <t>Pooled Fringe Rates:</t>
  </si>
  <si>
    <t>Faculty (9, 10, and 12 month)</t>
  </si>
  <si>
    <t>COM Clinical Faculty</t>
  </si>
  <si>
    <t>Exempt TEAMS/USPS</t>
  </si>
  <si>
    <t>Non-Exempt TEAMS/USPS</t>
  </si>
  <si>
    <t>Student OPS/Federal Work Study</t>
  </si>
  <si>
    <t>Other OPS/Temporary Faculty</t>
  </si>
  <si>
    <t>TOTAL DIRECT COSTS</t>
  </si>
  <si>
    <t>TOTAL PROJECT COST</t>
  </si>
  <si>
    <t>Fringe Rate</t>
  </si>
  <si>
    <t>According to travel needs related to the proposal</t>
  </si>
  <si>
    <t>Internal Budget</t>
  </si>
  <si>
    <t>Data Storage</t>
  </si>
  <si>
    <t>Contact Deepa Ranka to get the appropriate pricing based on the specifics of the project</t>
  </si>
  <si>
    <t>Programmer Effort</t>
  </si>
  <si>
    <t>FRINGE and TUITION RATES</t>
  </si>
  <si>
    <t>effort by a 3% variance without a justification or agency approval (should that be required).</t>
  </si>
  <si>
    <t>Fee Rate</t>
  </si>
  <si>
    <t>For .25 to .74 FTE (9 hrs Fall, 9 hrs Spring, 6 hrs Summer) = $10,770</t>
  </si>
  <si>
    <t>$448.73/credit hour</t>
  </si>
  <si>
    <t>Housestaff</t>
  </si>
  <si>
    <t>Post Doc Associates/Graduate Assistants</t>
  </si>
  <si>
    <t>Conference calls are generally billed at $.30/minute or $18.00/hour or $1,000 X FTE</t>
  </si>
  <si>
    <t>Category</t>
  </si>
  <si>
    <t>Sal Plan</t>
  </si>
  <si>
    <t>Faculty</t>
  </si>
  <si>
    <t>FA12</t>
  </si>
  <si>
    <t>COM ClinicalFaculty</t>
  </si>
  <si>
    <t>FACM, FA9M</t>
  </si>
  <si>
    <t>TA09, TA10, TA12, TASU, TU1E, TU2E, TU9E, TUSE, US2E</t>
  </si>
  <si>
    <t>Non-Exempt Teams/USPS</t>
  </si>
  <si>
    <t>TU1N, TU2N, TU9N, TUSN, US1N, US2N, US9N, USSN</t>
  </si>
  <si>
    <t xml:space="preserve">Housestaff </t>
  </si>
  <si>
    <t>CPFI, HOUS, FAPD</t>
  </si>
  <si>
    <t>Post Docs/Grad Assts</t>
  </si>
  <si>
    <t>GA09, GA12, GASU</t>
  </si>
  <si>
    <t>Student OPS/FWS</t>
  </si>
  <si>
    <t>FWSP, STAS, STBW</t>
  </si>
  <si>
    <t>Other OPS/Temp Faculty</t>
  </si>
  <si>
    <t>OFSU, OF09, OF12, OPSE, OPSN</t>
  </si>
  <si>
    <t>Indirect Cost (52.5%)</t>
  </si>
  <si>
    <t>This must be inflated by 5% each year for a multiple year budget</t>
  </si>
  <si>
    <r>
      <t>Unless otherwise stated in the guidelines, salaries are inflated 3</t>
    </r>
    <r>
      <rPr>
        <b/>
        <sz val="12"/>
        <rFont val="Arial"/>
        <family val="2"/>
      </rPr>
      <t>%</t>
    </r>
    <r>
      <rPr>
        <sz val="12"/>
        <rFont val="Arial"/>
        <family val="2"/>
      </rPr>
      <t xml:space="preserve"> each year to account for raises</t>
    </r>
  </si>
  <si>
    <t>Workstation Support Costs</t>
  </si>
  <si>
    <t>Calculated by multiplying the % effort by the personnel within our department computer needs listed below:</t>
  </si>
  <si>
    <t xml:space="preserve">sources. </t>
  </si>
  <si>
    <t>Workstation Support (See Budget Info Tab)</t>
  </si>
  <si>
    <t>Actual</t>
  </si>
  <si>
    <t>Total Salary</t>
  </si>
  <si>
    <t>Cap</t>
  </si>
  <si>
    <t>Direct Charge Salary</t>
  </si>
  <si>
    <t>OTC Salary</t>
  </si>
  <si>
    <t>NIH Committed Effort</t>
  </si>
  <si>
    <t>Difference</t>
  </si>
  <si>
    <t>Over the Cap %</t>
  </si>
  <si>
    <t>Direct % to Grant</t>
  </si>
  <si>
    <t>Departmental Use Only</t>
  </si>
  <si>
    <t>(Name)</t>
  </si>
  <si>
    <t>Additional information on budgeting can be found on the DSP website at:</t>
  </si>
  <si>
    <t>https://research.ufl.edu/dsp/proposals/budgeting.html</t>
  </si>
  <si>
    <t>Current NIH salary cap is $197,300 but entire salary must be budgeted per COM guidelines</t>
  </si>
  <si>
    <t>Current PCORI salary cap is $200,000 but entire salary must be budgeted per COM guidelines</t>
  </si>
  <si>
    <t>Direct charge for office supplies should not be budgeted unless the project will have a high demand for such and must be documented clearly in the budget justification.  Only those supplies actually used in the performance of the sponsored project should be budgeted.  General office supplies such as paper, pencil, pens, file folders, staples, etc are generally not allowed to be a direct charge to the project.  If you fell as though you have a justifiable need for such supplies, a Cost Accounting Standard exemption request will need to be done and approved by DSP if the proposal is awarded.</t>
  </si>
  <si>
    <t xml:space="preserve">Contact Deepa Ranka to determine programmer name and FTE required </t>
  </si>
  <si>
    <t>DMA Effort</t>
  </si>
  <si>
    <t xml:space="preserve">Contact Matt Gurka to determine programmer name and FTE required </t>
  </si>
  <si>
    <t>OneFlorida Data Trust</t>
  </si>
  <si>
    <t>Contact Liz Manini for information and pricing</t>
  </si>
  <si>
    <t>Items that are not to be included in a proposal with federal funding: regular postage (FedEx is allowed), basic telephone,</t>
  </si>
  <si>
    <t>Laptop - $720/yr ($180/quarter)</t>
  </si>
  <si>
    <t>Desktop - $480/yr ($120/quarter)</t>
  </si>
  <si>
    <t>Example: Each HOBI/ICHP employee listed on the budget times workstation support rate</t>
  </si>
  <si>
    <t>2019-2020 Tuition Rate</t>
  </si>
  <si>
    <t>$81.96/credit hour</t>
  </si>
  <si>
    <t>- FTE for personnel should be as accurate as possible.  New Faculty Assignment reporting and Effort Reporting guidelines restrict the ability to adjust</t>
  </si>
  <si>
    <t>- If your proposal will have an IRB associated with it, be sure the title of the proposal will be the same as the IRB submission, if awarded. DSP will not issue</t>
  </si>
  <si>
    <t>the Notice of Award if the titles are different, and paperwork will have to be submitted to IRB to acknowledge that the project and the IRB are one in the same.</t>
  </si>
  <si>
    <t>- You must be sure that all committed effort is budgeted and/or addressed with the related faculty and staff to ensure 100% coverage is provided for all on all sources.</t>
  </si>
  <si>
    <t>Template for over the cap (effort, actual salary and cap) will need to be verified and updated as needed</t>
  </si>
  <si>
    <t>Equipment (&gt;$5,000)</t>
  </si>
  <si>
    <t>Goal</t>
  </si>
  <si>
    <t>(Under) / Over</t>
  </si>
  <si>
    <t>Direct</t>
  </si>
  <si>
    <t>Indirect</t>
  </si>
  <si>
    <t>FY20-21 Pooled Fringe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</si>
</sst>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00%"/>
    <numFmt numFmtId="168" formatCode="0.0000"/>
  </numFmts>
  <fonts count="17"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b/>
      <sz val="12"/>
      <name val="Arial"/>
      <family val="2"/>
    </font>
    <font>
      <sz val="10"/>
      <name val="Arial"/>
      <family val="2"/>
    </font>
    <font>
      <sz val="10"/>
      <name val="MS Sans Serif"/>
      <family val="2"/>
    </font>
    <font>
      <b/>
      <sz val="10"/>
      <name val="MS Sans Serif"/>
      <family val="2"/>
    </font>
    <font>
      <b/>
      <u/>
      <sz val="10"/>
      <name val="Arial"/>
      <family val="2"/>
    </font>
    <font>
      <sz val="12"/>
      <name val="Arial"/>
      <family val="2"/>
    </font>
    <font>
      <u/>
      <sz val="10"/>
      <name val="Arial"/>
      <family val="2"/>
    </font>
    <font>
      <sz val="10"/>
      <color indexed="12"/>
      <name val="Arial"/>
      <family val="2"/>
    </font>
    <font>
      <b/>
      <sz val="16"/>
      <name val="Arial"/>
      <family val="2"/>
    </font>
    <font>
      <sz val="14"/>
      <name val="Arial"/>
      <family val="2"/>
    </font>
    <font>
      <u/>
      <sz val="10"/>
      <color theme="10"/>
      <name val="Arial"/>
      <family val="2"/>
    </font>
  </fonts>
  <fills count="11">
    <fill>
      <patternFill patternType="none"/>
    </fill>
    <fill>
      <patternFill patternType="gray125"/>
    </fill>
    <fill>
      <patternFill patternType="mediumGray">
        <fgColor indexed="22"/>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79998168889431442"/>
        <bgColor indexed="64"/>
      </patternFill>
    </fill>
  </fills>
  <borders count="29">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6" fillId="0" borderId="0" applyNumberFormat="0" applyFill="0" applyBorder="0" applyAlignment="0" applyProtection="0"/>
  </cellStyleXfs>
  <cellXfs count="154">
    <xf numFmtId="0" fontId="0" fillId="0" borderId="0" xfId="0"/>
    <xf numFmtId="0" fontId="2" fillId="0" borderId="0" xfId="0" applyFont="1" applyFill="1"/>
    <xf numFmtId="165" fontId="7" fillId="0" borderId="3" xfId="2" applyNumberFormat="1" applyFont="1" applyFill="1" applyBorder="1"/>
    <xf numFmtId="165" fontId="7" fillId="0" borderId="0" xfId="2" applyNumberFormat="1" applyFont="1" applyFill="1" applyBorder="1"/>
    <xf numFmtId="0" fontId="10" fillId="0" borderId="4" xfId="0" applyFont="1" applyFill="1" applyBorder="1"/>
    <xf numFmtId="0" fontId="7" fillId="0" borderId="6" xfId="0" applyFont="1" applyFill="1" applyBorder="1"/>
    <xf numFmtId="0" fontId="7" fillId="0" borderId="0" xfId="0" applyFont="1" applyFill="1" applyBorder="1"/>
    <xf numFmtId="0" fontId="2" fillId="0" borderId="0" xfId="0" applyFont="1" applyFill="1" applyBorder="1"/>
    <xf numFmtId="165" fontId="2" fillId="0" borderId="0" xfId="0" applyNumberFormat="1" applyFont="1" applyFill="1" applyBorder="1"/>
    <xf numFmtId="0" fontId="2" fillId="0" borderId="1" xfId="0" applyFont="1" applyFill="1" applyBorder="1"/>
    <xf numFmtId="165" fontId="2" fillId="0" borderId="1" xfId="0" applyNumberFormat="1" applyFont="1" applyFill="1" applyBorder="1"/>
    <xf numFmtId="165" fontId="2" fillId="0" borderId="1" xfId="2" applyNumberFormat="1" applyFont="1" applyFill="1" applyBorder="1"/>
    <xf numFmtId="165" fontId="2" fillId="0" borderId="9" xfId="2" applyNumberFormat="1" applyFont="1" applyFill="1" applyBorder="1"/>
    <xf numFmtId="165" fontId="2" fillId="0" borderId="0" xfId="0" applyNumberFormat="1" applyFont="1" applyFill="1"/>
    <xf numFmtId="165" fontId="2" fillId="0" borderId="10" xfId="0" applyNumberFormat="1" applyFont="1" applyFill="1" applyBorder="1"/>
    <xf numFmtId="165" fontId="2" fillId="0" borderId="11" xfId="0" applyNumberFormat="1" applyFont="1" applyFill="1" applyBorder="1"/>
    <xf numFmtId="165" fontId="2" fillId="0" borderId="12" xfId="0" applyNumberFormat="1" applyFont="1" applyFill="1" applyBorder="1"/>
    <xf numFmtId="165" fontId="7" fillId="0" borderId="10" xfId="2" applyNumberFormat="1" applyFont="1" applyFill="1" applyBorder="1"/>
    <xf numFmtId="165" fontId="7" fillId="0" borderId="11" xfId="2" applyNumberFormat="1" applyFont="1" applyFill="1" applyBorder="1"/>
    <xf numFmtId="165" fontId="2" fillId="0" borderId="12" xfId="2" applyNumberFormat="1" applyFont="1" applyFill="1" applyBorder="1"/>
    <xf numFmtId="165" fontId="2" fillId="0" borderId="15" xfId="2" applyNumberFormat="1" applyFont="1" applyFill="1" applyBorder="1"/>
    <xf numFmtId="165" fontId="2" fillId="0" borderId="13" xfId="0" applyNumberFormat="1" applyFont="1" applyFill="1" applyBorder="1"/>
    <xf numFmtId="0" fontId="4" fillId="0" borderId="0" xfId="0" applyFont="1"/>
    <xf numFmtId="0" fontId="7" fillId="0" borderId="0" xfId="0" applyFont="1" applyFill="1"/>
    <xf numFmtId="0" fontId="2" fillId="0" borderId="0" xfId="0" applyFont="1" applyFill="1" applyAlignment="1">
      <alignment horizontal="right" vertical="top" wrapText="1"/>
    </xf>
    <xf numFmtId="0" fontId="7" fillId="0" borderId="0" xfId="0" applyFont="1" applyFill="1" applyAlignment="1">
      <alignment wrapText="1"/>
    </xf>
    <xf numFmtId="165" fontId="2" fillId="0" borderId="0" xfId="2" applyNumberFormat="1" applyFont="1" applyFill="1" applyAlignment="1">
      <alignment horizontal="right" vertical="top" wrapText="1"/>
    </xf>
    <xf numFmtId="0" fontId="2" fillId="0" borderId="4" xfId="0" applyFont="1" applyFill="1" applyBorder="1" applyAlignment="1">
      <alignment horizontal="left" vertical="top" wrapText="1"/>
    </xf>
    <xf numFmtId="0" fontId="10" fillId="0" borderId="5" xfId="0" applyFont="1" applyFill="1" applyBorder="1"/>
    <xf numFmtId="165" fontId="2" fillId="0" borderId="8" xfId="2" applyNumberFormat="1" applyFont="1" applyFill="1" applyBorder="1" applyAlignment="1">
      <alignment horizontal="center" vertical="top"/>
    </xf>
    <xf numFmtId="3" fontId="7" fillId="0" borderId="17" xfId="0" applyNumberFormat="1" applyFont="1" applyFill="1" applyBorder="1" applyAlignment="1">
      <alignment horizontal="center"/>
    </xf>
    <xf numFmtId="0" fontId="7" fillId="0" borderId="5" xfId="0" applyFont="1" applyFill="1" applyBorder="1"/>
    <xf numFmtId="165" fontId="2" fillId="0" borderId="0" xfId="2" applyNumberFormat="1" applyFont="1" applyFill="1" applyAlignment="1">
      <alignment horizontal="right"/>
    </xf>
    <xf numFmtId="0" fontId="10" fillId="0" borderId="6" xfId="0" applyFont="1" applyFill="1" applyBorder="1"/>
    <xf numFmtId="10" fontId="12" fillId="0" borderId="0" xfId="3" applyNumberFormat="1" applyFont="1" applyFill="1" applyBorder="1" applyAlignment="1">
      <alignment horizontal="right"/>
    </xf>
    <xf numFmtId="3" fontId="7" fillId="0" borderId="0" xfId="0" applyNumberFormat="1" applyFont="1" applyFill="1" applyBorder="1" applyAlignment="1">
      <alignment horizontal="center"/>
    </xf>
    <xf numFmtId="165" fontId="7" fillId="0" borderId="0" xfId="2" applyNumberFormat="1" applyFont="1" applyFill="1" applyBorder="1" applyAlignment="1">
      <alignment horizontal="right"/>
    </xf>
    <xf numFmtId="165" fontId="7" fillId="0" borderId="0" xfId="2" applyNumberFormat="1" applyFont="1" applyFill="1"/>
    <xf numFmtId="165" fontId="13" fillId="0" borderId="0" xfId="2" applyNumberFormat="1" applyFont="1" applyFill="1" applyBorder="1"/>
    <xf numFmtId="4" fontId="7" fillId="0" borderId="0" xfId="0" applyNumberFormat="1" applyFont="1" applyFill="1" applyBorder="1" applyAlignment="1">
      <alignment wrapText="1"/>
    </xf>
    <xf numFmtId="43" fontId="13" fillId="0" borderId="0" xfId="1" applyFont="1" applyFill="1" applyBorder="1"/>
    <xf numFmtId="10" fontId="7" fillId="0" borderId="0" xfId="3" applyNumberFormat="1" applyFont="1" applyFill="1" applyBorder="1"/>
    <xf numFmtId="0" fontId="7" fillId="0" borderId="10" xfId="0" applyFont="1" applyFill="1" applyBorder="1"/>
    <xf numFmtId="0" fontId="2" fillId="0" borderId="0" xfId="0" applyFont="1" applyFill="1" applyBorder="1" applyAlignment="1">
      <alignment horizontal="right"/>
    </xf>
    <xf numFmtId="164" fontId="2" fillId="0" borderId="0" xfId="3" applyNumberFormat="1" applyFont="1" applyFill="1" applyBorder="1"/>
    <xf numFmtId="165" fontId="7" fillId="0" borderId="0" xfId="0" applyNumberFormat="1" applyFont="1" applyFill="1"/>
    <xf numFmtId="0" fontId="2" fillId="0" borderId="3" xfId="0" applyFont="1" applyFill="1" applyBorder="1"/>
    <xf numFmtId="0" fontId="10" fillId="0" borderId="7" xfId="0" applyFont="1" applyFill="1" applyBorder="1"/>
    <xf numFmtId="165" fontId="7" fillId="0" borderId="13" xfId="0" applyNumberFormat="1" applyFont="1" applyFill="1" applyBorder="1"/>
    <xf numFmtId="165" fontId="7" fillId="0" borderId="5" xfId="2" applyNumberFormat="1" applyFont="1" applyFill="1" applyBorder="1"/>
    <xf numFmtId="165" fontId="7" fillId="0" borderId="14" xfId="2" applyNumberFormat="1" applyFont="1" applyFill="1" applyBorder="1"/>
    <xf numFmtId="0" fontId="7" fillId="0" borderId="7" xfId="0" applyFont="1" applyFill="1" applyBorder="1"/>
    <xf numFmtId="0" fontId="7" fillId="0" borderId="1" xfId="0" applyFont="1" applyFill="1" applyBorder="1"/>
    <xf numFmtId="3" fontId="2" fillId="0" borderId="1" xfId="0" applyNumberFormat="1" applyFont="1" applyFill="1" applyBorder="1" applyAlignment="1">
      <alignment horizontal="left"/>
    </xf>
    <xf numFmtId="3" fontId="2" fillId="0" borderId="0" xfId="0" applyNumberFormat="1" applyFont="1" applyFill="1" applyAlignment="1">
      <alignment horizontal="left"/>
    </xf>
    <xf numFmtId="165" fontId="7" fillId="0" borderId="13" xfId="2" applyNumberFormat="1" applyFont="1" applyFill="1" applyBorder="1"/>
    <xf numFmtId="0" fontId="7" fillId="0" borderId="14" xfId="0" applyFont="1" applyFill="1" applyBorder="1"/>
    <xf numFmtId="0" fontId="2" fillId="0" borderId="2" xfId="0" applyFont="1" applyFill="1" applyBorder="1"/>
    <xf numFmtId="165" fontId="2" fillId="0" borderId="2" xfId="2" applyNumberFormat="1" applyFont="1" applyFill="1" applyBorder="1"/>
    <xf numFmtId="165" fontId="2" fillId="0" borderId="0" xfId="2" applyNumberFormat="1" applyFont="1" applyFill="1"/>
    <xf numFmtId="165" fontId="2" fillId="0" borderId="1" xfId="2" applyNumberFormat="1" applyFont="1" applyFill="1" applyBorder="1" applyAlignment="1">
      <alignment horizontal="right" wrapText="1"/>
    </xf>
    <xf numFmtId="0" fontId="1" fillId="0" borderId="0" xfId="0" applyFont="1" applyFill="1" applyBorder="1"/>
    <xf numFmtId="165" fontId="1" fillId="0" borderId="0" xfId="2" applyNumberFormat="1" applyFont="1" applyFill="1" applyBorder="1"/>
    <xf numFmtId="165" fontId="1" fillId="0" borderId="10" xfId="2" applyNumberFormat="1" applyFont="1" applyFill="1" applyBorder="1"/>
    <xf numFmtId="166" fontId="7" fillId="0" borderId="0" xfId="0" applyNumberFormat="1" applyFont="1" applyFill="1" applyBorder="1"/>
    <xf numFmtId="10" fontId="7" fillId="0" borderId="0" xfId="0" applyNumberFormat="1" applyFont="1" applyFill="1" applyBorder="1"/>
    <xf numFmtId="3" fontId="5" fillId="0" borderId="0" xfId="0" applyNumberFormat="1" applyFont="1" applyFill="1" applyBorder="1" applyAlignment="1">
      <alignment horizontal="center"/>
    </xf>
    <xf numFmtId="0" fontId="1" fillId="0" borderId="0" xfId="0" applyFont="1" applyFill="1"/>
    <xf numFmtId="0" fontId="1" fillId="0" borderId="6" xfId="0" applyFont="1" applyFill="1" applyBorder="1"/>
    <xf numFmtId="165" fontId="2" fillId="0" borderId="18" xfId="0" applyNumberFormat="1" applyFont="1" applyFill="1" applyBorder="1"/>
    <xf numFmtId="165" fontId="1" fillId="0" borderId="3" xfId="2" applyNumberFormat="1" applyFont="1" applyFill="1" applyBorder="1"/>
    <xf numFmtId="165" fontId="2" fillId="0" borderId="3" xfId="0" applyNumberFormat="1" applyFont="1" applyFill="1" applyBorder="1"/>
    <xf numFmtId="165" fontId="1" fillId="0" borderId="11" xfId="2" applyNumberFormat="1" applyFont="1" applyFill="1" applyBorder="1"/>
    <xf numFmtId="0" fontId="1" fillId="0" borderId="0" xfId="0" applyFont="1" applyFill="1"/>
    <xf numFmtId="0" fontId="10" fillId="0" borderId="0" xfId="0" applyFont="1" applyFill="1" applyBorder="1"/>
    <xf numFmtId="165" fontId="2" fillId="0" borderId="19" xfId="2" applyNumberFormat="1" applyFont="1" applyFill="1" applyBorder="1" applyAlignment="1">
      <alignment horizontal="center" vertical="top"/>
    </xf>
    <xf numFmtId="165" fontId="7" fillId="0" borderId="20" xfId="2" applyNumberFormat="1" applyFont="1" applyFill="1" applyBorder="1"/>
    <xf numFmtId="165" fontId="7" fillId="0" borderId="21" xfId="2" applyNumberFormat="1" applyFont="1" applyFill="1" applyBorder="1"/>
    <xf numFmtId="165" fontId="7" fillId="0" borderId="23" xfId="2" applyNumberFormat="1" applyFont="1" applyFill="1" applyBorder="1"/>
    <xf numFmtId="165" fontId="7" fillId="0" borderId="24" xfId="2" applyNumberFormat="1" applyFont="1" applyFill="1" applyBorder="1"/>
    <xf numFmtId="10" fontId="4" fillId="0" borderId="0" xfId="0" applyNumberFormat="1" applyFont="1" applyFill="1"/>
    <xf numFmtId="0" fontId="1" fillId="0" borderId="0" xfId="0" applyFont="1"/>
    <xf numFmtId="0" fontId="1" fillId="4" borderId="4" xfId="0" applyFont="1" applyFill="1" applyBorder="1" applyAlignment="1">
      <alignment horizontal="center"/>
    </xf>
    <xf numFmtId="0" fontId="1" fillId="4" borderId="6" xfId="0" applyFont="1" applyFill="1" applyBorder="1" applyAlignment="1">
      <alignment horizontal="center"/>
    </xf>
    <xf numFmtId="165" fontId="1" fillId="0" borderId="6" xfId="2" applyNumberFormat="1" applyFont="1" applyFill="1" applyBorder="1" applyAlignment="1">
      <alignment horizontal="center"/>
    </xf>
    <xf numFmtId="165" fontId="1" fillId="0" borderId="7" xfId="2" applyNumberFormat="1" applyFont="1" applyFill="1" applyBorder="1" applyAlignment="1">
      <alignment horizontal="center"/>
    </xf>
    <xf numFmtId="0" fontId="4" fillId="0" borderId="0" xfId="0" applyFont="1" applyAlignment="1">
      <alignment horizontal="left"/>
    </xf>
    <xf numFmtId="0" fontId="11" fillId="0" borderId="0" xfId="0" applyFont="1" applyFill="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top" wrapText="1"/>
    </xf>
    <xf numFmtId="0" fontId="1" fillId="0" borderId="25" xfId="0" applyFont="1" applyFill="1" applyBorder="1" applyAlignment="1">
      <alignment horizontal="left"/>
    </xf>
    <xf numFmtId="0" fontId="1" fillId="0" borderId="27" xfId="0" applyFont="1" applyFill="1" applyBorder="1" applyAlignment="1">
      <alignment horizontal="left"/>
    </xf>
    <xf numFmtId="0" fontId="1" fillId="0" borderId="26" xfId="0" applyFont="1" applyFill="1" applyBorder="1" applyAlignment="1">
      <alignment horizontal="left"/>
    </xf>
    <xf numFmtId="44" fontId="1" fillId="0" borderId="6" xfId="2" applyNumberFormat="1" applyFont="1" applyFill="1" applyBorder="1" applyAlignment="1">
      <alignment horizontal="center"/>
    </xf>
    <xf numFmtId="0" fontId="15" fillId="0" borderId="0" xfId="0" applyFont="1"/>
    <xf numFmtId="0" fontId="4" fillId="10" borderId="0" xfId="0" applyFont="1" applyFill="1" applyAlignment="1">
      <alignment horizontal="left"/>
    </xf>
    <xf numFmtId="0" fontId="6" fillId="1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16" fillId="0" borderId="0" xfId="10" applyFill="1"/>
    <xf numFmtId="0" fontId="0" fillId="0" borderId="0" xfId="0" applyFill="1"/>
    <xf numFmtId="0" fontId="0" fillId="0" borderId="0" xfId="0" quotePrefix="1"/>
    <xf numFmtId="167" fontId="7" fillId="0" borderId="0" xfId="3" applyNumberFormat="1" applyFont="1" applyFill="1" applyAlignment="1">
      <alignment horizontal="right"/>
    </xf>
    <xf numFmtId="168" fontId="1" fillId="0" borderId="0" xfId="3" applyNumberFormat="1" applyFont="1" applyFill="1" applyBorder="1" applyAlignment="1">
      <alignment horizontal="center" vertical="center"/>
    </xf>
    <xf numFmtId="168" fontId="1" fillId="0" borderId="21" xfId="3" applyNumberFormat="1" applyFont="1" applyFill="1" applyBorder="1" applyAlignment="1">
      <alignment horizontal="center" vertical="center"/>
    </xf>
    <xf numFmtId="168" fontId="1" fillId="0" borderId="0" xfId="0" applyNumberFormat="1" applyFont="1" applyFill="1" applyBorder="1" applyAlignment="1">
      <alignment horizontal="center" vertical="center"/>
    </xf>
    <xf numFmtId="168" fontId="1" fillId="0" borderId="21" xfId="0" applyNumberFormat="1" applyFont="1" applyFill="1" applyBorder="1" applyAlignment="1">
      <alignment horizontal="center" vertical="center"/>
    </xf>
    <xf numFmtId="168" fontId="1" fillId="0" borderId="1" xfId="2" applyNumberFormat="1" applyFont="1" applyFill="1" applyBorder="1" applyAlignment="1">
      <alignment horizontal="center" vertical="center"/>
    </xf>
    <xf numFmtId="168" fontId="1" fillId="0" borderId="22" xfId="2" applyNumberFormat="1" applyFont="1" applyFill="1" applyBorder="1" applyAlignment="1">
      <alignment horizontal="center" vertical="center"/>
    </xf>
    <xf numFmtId="165" fontId="1" fillId="5" borderId="6" xfId="2" applyNumberFormat="1" applyFont="1" applyFill="1" applyBorder="1" applyAlignment="1">
      <alignment horizontal="center"/>
    </xf>
    <xf numFmtId="165" fontId="1" fillId="0" borderId="0" xfId="2" applyNumberFormat="1" applyFont="1" applyFill="1" applyBorder="1" applyAlignment="1">
      <alignment horizontal="center" vertical="center"/>
    </xf>
    <xf numFmtId="165" fontId="1" fillId="0" borderId="21" xfId="2" applyNumberFormat="1" applyFont="1" applyFill="1" applyBorder="1" applyAlignment="1">
      <alignment horizontal="center" vertical="center"/>
    </xf>
    <xf numFmtId="165" fontId="1" fillId="0" borderId="0" xfId="2" applyNumberFormat="1" applyFont="1" applyFill="1" applyBorder="1" applyAlignment="1">
      <alignment horizontal="center"/>
    </xf>
    <xf numFmtId="165" fontId="1" fillId="0" borderId="21" xfId="2" applyNumberFormat="1" applyFont="1" applyFill="1" applyBorder="1" applyAlignment="1">
      <alignment horizontal="center"/>
    </xf>
    <xf numFmtId="165" fontId="1" fillId="6" borderId="6" xfId="2" applyNumberFormat="1" applyFont="1" applyFill="1" applyBorder="1" applyAlignment="1">
      <alignment horizontal="center"/>
    </xf>
    <xf numFmtId="165" fontId="1" fillId="7" borderId="6" xfId="2" applyNumberFormat="1" applyFont="1" applyFill="1" applyBorder="1" applyAlignment="1">
      <alignment horizontal="center"/>
    </xf>
    <xf numFmtId="165" fontId="1" fillId="7" borderId="0" xfId="2" applyNumberFormat="1" applyFont="1" applyFill="1" applyBorder="1" applyAlignment="1">
      <alignment horizontal="center"/>
    </xf>
    <xf numFmtId="165" fontId="1" fillId="7" borderId="21" xfId="2" applyNumberFormat="1" applyFont="1" applyFill="1" applyBorder="1" applyAlignment="1">
      <alignment horizontal="center"/>
    </xf>
    <xf numFmtId="165" fontId="1" fillId="8" borderId="6" xfId="2" applyNumberFormat="1" applyFont="1" applyFill="1" applyBorder="1" applyAlignment="1">
      <alignment horizontal="center"/>
    </xf>
    <xf numFmtId="165" fontId="1" fillId="8" borderId="0" xfId="2" applyNumberFormat="1" applyFont="1" applyFill="1" applyBorder="1" applyAlignment="1">
      <alignment horizontal="center"/>
    </xf>
    <xf numFmtId="165" fontId="1" fillId="8" borderId="21" xfId="2" applyNumberFormat="1" applyFont="1" applyFill="1" applyBorder="1" applyAlignment="1">
      <alignment horizontal="center"/>
    </xf>
    <xf numFmtId="165" fontId="2" fillId="0" borderId="28" xfId="2" applyNumberFormat="1" applyFont="1" applyFill="1" applyBorder="1"/>
    <xf numFmtId="0" fontId="5" fillId="0" borderId="0" xfId="0" applyFont="1" applyFill="1"/>
    <xf numFmtId="10" fontId="5" fillId="0" borderId="0" xfId="0" applyNumberFormat="1" applyFont="1" applyFill="1"/>
    <xf numFmtId="165" fontId="2" fillId="0" borderId="16" xfId="2" applyNumberFormat="1" applyFont="1" applyFill="1" applyBorder="1" applyAlignment="1">
      <alignment horizontal="center"/>
    </xf>
    <xf numFmtId="165" fontId="1" fillId="0" borderId="0" xfId="0" applyNumberFormat="1" applyFont="1" applyFill="1"/>
    <xf numFmtId="0" fontId="1" fillId="0" borderId="0" xfId="0" applyFont="1" applyFill="1" applyAlignment="1">
      <alignment horizontal="right"/>
    </xf>
    <xf numFmtId="43" fontId="1" fillId="0" borderId="0" xfId="1" applyFont="1" applyFill="1"/>
    <xf numFmtId="43" fontId="7" fillId="0" borderId="0" xfId="0" applyNumberFormat="1" applyFont="1" applyFill="1"/>
    <xf numFmtId="0" fontId="1" fillId="4" borderId="5" xfId="0" applyFont="1" applyFill="1" applyBorder="1" applyAlignment="1">
      <alignment horizontal="center"/>
    </xf>
    <xf numFmtId="0" fontId="1" fillId="4" borderId="20" xfId="0" applyFont="1" applyFill="1" applyBorder="1" applyAlignment="1">
      <alignment horizontal="center"/>
    </xf>
    <xf numFmtId="0" fontId="2" fillId="4" borderId="0" xfId="0" applyFont="1" applyFill="1" applyBorder="1" applyAlignment="1">
      <alignment horizontal="center"/>
    </xf>
    <xf numFmtId="0" fontId="2" fillId="4" borderId="21" xfId="0" applyFont="1" applyFill="1" applyBorder="1" applyAlignment="1">
      <alignment horizontal="center"/>
    </xf>
    <xf numFmtId="165" fontId="1" fillId="6" borderId="0" xfId="0" applyNumberFormat="1" applyFont="1" applyFill="1" applyBorder="1" applyAlignment="1">
      <alignment horizontal="center"/>
    </xf>
    <xf numFmtId="165" fontId="1" fillId="6" borderId="21" xfId="0" applyNumberFormat="1" applyFont="1" applyFill="1" applyBorder="1" applyAlignment="1">
      <alignment horizontal="center"/>
    </xf>
    <xf numFmtId="165" fontId="2" fillId="6" borderId="0" xfId="0" applyNumberFormat="1" applyFont="1" applyFill="1" applyBorder="1" applyAlignment="1">
      <alignment horizontal="center"/>
    </xf>
    <xf numFmtId="165" fontId="2" fillId="6" borderId="21" xfId="0" applyNumberFormat="1" applyFont="1" applyFill="1" applyBorder="1" applyAlignment="1">
      <alignment horizontal="center"/>
    </xf>
    <xf numFmtId="0" fontId="2" fillId="9" borderId="25" xfId="0" applyFont="1" applyFill="1" applyBorder="1" applyAlignment="1">
      <alignment horizontal="center"/>
    </xf>
    <xf numFmtId="0" fontId="2" fillId="9" borderId="27" xfId="0" applyFont="1" applyFill="1" applyBorder="1" applyAlignment="1">
      <alignment horizontal="center"/>
    </xf>
    <xf numFmtId="0" fontId="2" fillId="9" borderId="26" xfId="0" applyFont="1" applyFill="1" applyBorder="1" applyAlignment="1">
      <alignment horizontal="center"/>
    </xf>
    <xf numFmtId="0" fontId="6" fillId="3" borderId="0" xfId="0" applyFont="1" applyFill="1" applyAlignment="1">
      <alignment horizontal="left"/>
    </xf>
    <xf numFmtId="0" fontId="11" fillId="0" borderId="0" xfId="0" applyFont="1" applyAlignment="1">
      <alignment horizontal="left" vertical="top" wrapText="1"/>
    </xf>
    <xf numFmtId="0" fontId="14" fillId="0" borderId="0" xfId="0" applyFont="1" applyAlignment="1">
      <alignment horizontal="center"/>
    </xf>
    <xf numFmtId="0" fontId="11" fillId="0" borderId="0" xfId="0" applyFont="1" applyAlignment="1">
      <alignment horizontal="left"/>
    </xf>
    <xf numFmtId="0" fontId="16" fillId="10" borderId="0" xfId="10" applyFill="1" applyAlignment="1">
      <alignment horizontal="left"/>
    </xf>
    <xf numFmtId="0" fontId="6"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10" fontId="11" fillId="0" borderId="0" xfId="0" applyNumberFormat="1" applyFont="1" applyFill="1" applyAlignment="1">
      <alignment horizontal="left"/>
    </xf>
    <xf numFmtId="0" fontId="11" fillId="0" borderId="0" xfId="0" applyFont="1" applyFill="1" applyAlignment="1">
      <alignment horizontal="left"/>
    </xf>
    <xf numFmtId="0" fontId="4" fillId="0" borderId="0" xfId="0" quotePrefix="1" applyFont="1" applyAlignment="1">
      <alignment horizontal="left" wrapText="1"/>
    </xf>
    <xf numFmtId="0" fontId="4" fillId="0" borderId="0" xfId="0" applyFont="1" applyAlignment="1">
      <alignment horizontal="left" wrapText="1"/>
    </xf>
    <xf numFmtId="0" fontId="4" fillId="0" borderId="0" xfId="0" quotePrefix="1" applyFont="1" applyAlignment="1">
      <alignment horizontal="left"/>
    </xf>
  </cellXfs>
  <cellStyles count="11">
    <cellStyle name="Comma" xfId="1" builtinId="3"/>
    <cellStyle name="Currency" xfId="2" builtinId="4"/>
    <cellStyle name="Hyperlink" xfId="10" builtinId="8"/>
    <cellStyle name="Normal" xfId="0" builtinId="0"/>
    <cellStyle name="Percent" xfId="3" builtinId="5"/>
    <cellStyle name="PSChar" xfId="4"/>
    <cellStyle name="PSDate" xfId="5"/>
    <cellStyle name="PSDec" xfId="6"/>
    <cellStyle name="PSHeading" xfId="7"/>
    <cellStyle name="PSInt" xfId="8"/>
    <cellStyle name="PSSpacer"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cQuellon%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AA"/>
      <sheetName val="FIRSTBUD-DD"/>
      <sheetName val="ENTRBUD-EE"/>
      <sheetName val="CHKLST-II"/>
      <sheetName val="CALC"/>
      <sheetName val="MACROS"/>
    </sheetNames>
    <sheetDataSet>
      <sheetData sheetId="0"/>
      <sheetData sheetId="1"/>
      <sheetData sheetId="2"/>
      <sheetData sheetId="3"/>
      <sheetData sheetId="4"/>
      <sheetData sheetId="5">
        <row r="1">
          <cell r="B1" t="str">
            <v>PRSALARY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earch.ufl.edu/dsp/proposals/budge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94"/>
  <sheetViews>
    <sheetView tabSelected="1" zoomScaleNormal="100" zoomScaleSheetLayoutView="85" workbookViewId="0"/>
  </sheetViews>
  <sheetFormatPr defaultColWidth="9.1796875" defaultRowHeight="12.5" x14ac:dyDescent="0.25"/>
  <cols>
    <col min="1" max="1" width="17.453125" style="23" customWidth="1"/>
    <col min="2" max="2" width="16.26953125" style="23" customWidth="1"/>
    <col min="3" max="3" width="7.81640625" style="23" customWidth="1"/>
    <col min="4" max="4" width="7.7265625" style="23" customWidth="1"/>
    <col min="5" max="5" width="8.26953125" style="23" bestFit="1" customWidth="1"/>
    <col min="6" max="6" width="11.7265625" style="23" customWidth="1"/>
    <col min="7" max="7" width="9.1796875" style="23"/>
    <col min="8" max="10" width="14.1796875" style="23" customWidth="1"/>
    <col min="11" max="11" width="14.81640625" style="23" customWidth="1"/>
    <col min="12" max="12" width="15.1796875" style="23" customWidth="1"/>
    <col min="13" max="13" width="7.81640625" style="23" customWidth="1"/>
    <col min="14" max="14" width="22.26953125" style="23" bestFit="1" customWidth="1"/>
    <col min="15" max="17" width="13.26953125" style="23" customWidth="1"/>
    <col min="18" max="16384" width="9.1796875" style="23"/>
  </cols>
  <sheetData>
    <row r="1" spans="1:17" ht="13" x14ac:dyDescent="0.3">
      <c r="A1" s="1" t="s">
        <v>57</v>
      </c>
      <c r="E1" s="73" t="s">
        <v>124</v>
      </c>
      <c r="F1" s="73"/>
      <c r="N1" s="123" t="s">
        <v>69</v>
      </c>
      <c r="O1" s="123" t="s">
        <v>130</v>
      </c>
      <c r="P1" s="123" t="s">
        <v>70</v>
      </c>
    </row>
    <row r="2" spans="1:17" ht="13" x14ac:dyDescent="0.3">
      <c r="A2" s="1" t="s">
        <v>16</v>
      </c>
      <c r="B2" s="67"/>
      <c r="N2" s="123" t="s">
        <v>71</v>
      </c>
      <c r="O2" s="124">
        <v>0.29699999999999999</v>
      </c>
      <c r="P2" s="123" t="s">
        <v>72</v>
      </c>
    </row>
    <row r="3" spans="1:17" ht="13" x14ac:dyDescent="0.3">
      <c r="A3" s="1" t="s">
        <v>17</v>
      </c>
      <c r="B3" s="67"/>
      <c r="N3" s="123" t="s">
        <v>73</v>
      </c>
      <c r="O3" s="124">
        <v>0.18</v>
      </c>
      <c r="P3" s="123" t="s">
        <v>74</v>
      </c>
    </row>
    <row r="4" spans="1:17" ht="13" x14ac:dyDescent="0.3">
      <c r="A4" s="1" t="s">
        <v>19</v>
      </c>
      <c r="B4" s="67"/>
      <c r="N4" s="123" t="s">
        <v>49</v>
      </c>
      <c r="O4" s="124">
        <v>0.39100000000000001</v>
      </c>
      <c r="P4" s="123" t="s">
        <v>75</v>
      </c>
    </row>
    <row r="5" spans="1:17" ht="13" x14ac:dyDescent="0.3">
      <c r="A5" s="1" t="s">
        <v>18</v>
      </c>
      <c r="B5" s="73"/>
      <c r="N5" s="123" t="s">
        <v>76</v>
      </c>
      <c r="O5" s="124">
        <v>0.51600000000000001</v>
      </c>
      <c r="P5" s="123" t="s">
        <v>77</v>
      </c>
    </row>
    <row r="6" spans="1:17" ht="13" x14ac:dyDescent="0.3">
      <c r="A6" s="1"/>
      <c r="B6" s="73"/>
      <c r="N6" s="123" t="s">
        <v>78</v>
      </c>
      <c r="O6" s="124">
        <v>0.23599999999999999</v>
      </c>
      <c r="P6" s="123" t="s">
        <v>79</v>
      </c>
    </row>
    <row r="7" spans="1:17" ht="13.5" thickBot="1" x14ac:dyDescent="0.35">
      <c r="B7" s="24"/>
      <c r="C7" s="60" t="s">
        <v>14</v>
      </c>
      <c r="D7" s="60"/>
      <c r="E7" s="60"/>
      <c r="F7" s="25"/>
      <c r="G7" s="25"/>
      <c r="H7" s="60" t="s">
        <v>14</v>
      </c>
      <c r="I7" s="60" t="s">
        <v>14</v>
      </c>
      <c r="J7" s="60" t="s">
        <v>14</v>
      </c>
      <c r="K7" s="26"/>
      <c r="L7" s="26"/>
      <c r="N7" s="123" t="s">
        <v>80</v>
      </c>
      <c r="O7" s="124">
        <v>0.105</v>
      </c>
      <c r="P7" s="123" t="s">
        <v>81</v>
      </c>
    </row>
    <row r="8" spans="1:17" ht="13" x14ac:dyDescent="0.3">
      <c r="A8" s="27" t="s">
        <v>1</v>
      </c>
      <c r="B8" s="28"/>
      <c r="C8" s="75" t="s">
        <v>3</v>
      </c>
      <c r="D8" s="29" t="s">
        <v>4</v>
      </c>
      <c r="E8" s="29" t="s">
        <v>15</v>
      </c>
      <c r="F8" s="30" t="s">
        <v>34</v>
      </c>
      <c r="G8" s="31"/>
      <c r="H8" s="75" t="s">
        <v>3</v>
      </c>
      <c r="I8" s="29" t="s">
        <v>4</v>
      </c>
      <c r="J8" s="29" t="s">
        <v>15</v>
      </c>
      <c r="K8" s="125" t="s">
        <v>0</v>
      </c>
      <c r="L8" s="32"/>
      <c r="N8" s="123" t="s">
        <v>82</v>
      </c>
      <c r="O8" s="124">
        <v>1.9E-2</v>
      </c>
      <c r="P8" s="123" t="s">
        <v>83</v>
      </c>
    </row>
    <row r="9" spans="1:17" ht="13" x14ac:dyDescent="0.3">
      <c r="A9" s="33" t="s">
        <v>5</v>
      </c>
      <c r="B9" s="74" t="s">
        <v>2</v>
      </c>
      <c r="C9" s="34"/>
      <c r="D9" s="34"/>
      <c r="E9" s="34"/>
      <c r="F9" s="35" t="s">
        <v>35</v>
      </c>
      <c r="G9" s="6"/>
      <c r="H9" s="36"/>
      <c r="I9" s="36"/>
      <c r="J9" s="36"/>
      <c r="K9" s="17"/>
      <c r="L9" s="37"/>
      <c r="N9" s="123" t="s">
        <v>84</v>
      </c>
      <c r="O9" s="124">
        <v>5.1999999999999998E-2</v>
      </c>
      <c r="P9" s="123" t="s">
        <v>85</v>
      </c>
    </row>
    <row r="10" spans="1:17" ht="13" x14ac:dyDescent="0.3">
      <c r="A10" s="33"/>
      <c r="B10" s="74"/>
      <c r="C10" s="34"/>
      <c r="D10" s="34"/>
      <c r="E10" s="34"/>
      <c r="F10" s="35"/>
      <c r="G10" s="6"/>
      <c r="H10" s="36"/>
      <c r="I10" s="36"/>
      <c r="J10" s="36"/>
      <c r="K10" s="17"/>
      <c r="L10" s="37"/>
    </row>
    <row r="11" spans="1:17" ht="13" thickBot="1" x14ac:dyDescent="0.3">
      <c r="A11" s="5" t="s">
        <v>5</v>
      </c>
      <c r="B11" s="6" t="s">
        <v>12</v>
      </c>
      <c r="C11" s="41">
        <v>0</v>
      </c>
      <c r="D11" s="41">
        <v>0</v>
      </c>
      <c r="E11" s="41">
        <v>0</v>
      </c>
      <c r="F11" s="64">
        <v>0</v>
      </c>
      <c r="G11" s="61" t="s">
        <v>6</v>
      </c>
      <c r="H11" s="62">
        <f>ROUND(C11*$F11*1.03,0)</f>
        <v>0</v>
      </c>
      <c r="I11" s="62">
        <f>ROUND(D11*$F11*1.03^2,0)</f>
        <v>0</v>
      </c>
      <c r="J11" s="62">
        <f>ROUND(E11*$F11*1.03^3,0)</f>
        <v>0</v>
      </c>
      <c r="K11" s="63">
        <f>SUM(H11:J11)</f>
        <v>0</v>
      </c>
      <c r="L11" s="38"/>
    </row>
    <row r="12" spans="1:17" ht="13.5" thickBot="1" x14ac:dyDescent="0.35">
      <c r="A12" s="5"/>
      <c r="B12" s="39"/>
      <c r="C12" s="40">
        <f>C11*12</f>
        <v>0</v>
      </c>
      <c r="D12" s="40">
        <f>D11*12</f>
        <v>0</v>
      </c>
      <c r="E12" s="40">
        <f>E11*12</f>
        <v>0</v>
      </c>
      <c r="F12" s="66" t="s">
        <v>55</v>
      </c>
      <c r="G12" s="6" t="s">
        <v>7</v>
      </c>
      <c r="H12" s="3">
        <f>ROUND(H11*$F13,0)</f>
        <v>0</v>
      </c>
      <c r="I12" s="3">
        <f>ROUND(I11*$F13,0)</f>
        <v>0</v>
      </c>
      <c r="J12" s="3">
        <f>ROUND(J11*$F13,0)</f>
        <v>0</v>
      </c>
      <c r="K12" s="17">
        <f>SUM(H12:J12)</f>
        <v>0</v>
      </c>
      <c r="L12" s="3"/>
      <c r="N12" s="138" t="s">
        <v>102</v>
      </c>
      <c r="O12" s="139"/>
      <c r="P12" s="139"/>
      <c r="Q12" s="140"/>
    </row>
    <row r="13" spans="1:17" ht="13" thickBot="1" x14ac:dyDescent="0.3">
      <c r="A13" s="5"/>
      <c r="B13" s="6"/>
      <c r="C13" s="41"/>
      <c r="D13" s="41"/>
      <c r="E13" s="41"/>
      <c r="F13" s="65">
        <v>0</v>
      </c>
      <c r="G13" s="6" t="s">
        <v>13</v>
      </c>
      <c r="H13" s="3">
        <f t="shared" ref="H13:J13" si="0">SUM(H11:H12)</f>
        <v>0</v>
      </c>
      <c r="I13" s="3">
        <f t="shared" si="0"/>
        <v>0</v>
      </c>
      <c r="J13" s="3">
        <f t="shared" si="0"/>
        <v>0</v>
      </c>
      <c r="K13" s="17">
        <f>SUM(K11:K12)</f>
        <v>0</v>
      </c>
      <c r="L13" s="3">
        <f>SUM(H13:J13)</f>
        <v>0</v>
      </c>
      <c r="N13" s="91" t="s">
        <v>103</v>
      </c>
      <c r="O13" s="92"/>
      <c r="P13" s="92"/>
      <c r="Q13" s="93"/>
    </row>
    <row r="14" spans="1:17" x14ac:dyDescent="0.25">
      <c r="A14" s="5"/>
      <c r="B14" s="6"/>
      <c r="C14" s="6"/>
      <c r="D14" s="6"/>
      <c r="E14" s="6"/>
      <c r="F14" s="6"/>
      <c r="G14" s="6"/>
      <c r="H14" s="6"/>
      <c r="I14" s="6"/>
      <c r="J14" s="6"/>
      <c r="K14" s="42"/>
      <c r="N14" s="82" t="s">
        <v>93</v>
      </c>
      <c r="O14" s="130" t="s">
        <v>94</v>
      </c>
      <c r="P14" s="130" t="s">
        <v>94</v>
      </c>
      <c r="Q14" s="131" t="s">
        <v>94</v>
      </c>
    </row>
    <row r="15" spans="1:17" ht="13" x14ac:dyDescent="0.3">
      <c r="A15" s="5" t="s">
        <v>5</v>
      </c>
      <c r="B15" s="6" t="s">
        <v>12</v>
      </c>
      <c r="C15" s="41">
        <v>0</v>
      </c>
      <c r="D15" s="41">
        <v>0</v>
      </c>
      <c r="E15" s="41">
        <v>0</v>
      </c>
      <c r="F15" s="64">
        <f>0*1.03</f>
        <v>0</v>
      </c>
      <c r="G15" s="61" t="s">
        <v>6</v>
      </c>
      <c r="H15" s="62">
        <f>ROUND(C15*$F15*1.03,0)</f>
        <v>0</v>
      </c>
      <c r="I15" s="62">
        <f>ROUND(D15*$F15*1.03^2,0)</f>
        <v>0</v>
      </c>
      <c r="J15" s="62">
        <f>ROUND(E15*$F15*1.03^3,0)</f>
        <v>0</v>
      </c>
      <c r="K15" s="63">
        <f>SUM(H15:J15)</f>
        <v>0</v>
      </c>
      <c r="L15" s="38"/>
      <c r="N15" s="83" t="s">
        <v>6</v>
      </c>
      <c r="O15" s="132" t="s">
        <v>3</v>
      </c>
      <c r="P15" s="132" t="s">
        <v>4</v>
      </c>
      <c r="Q15" s="133" t="s">
        <v>15</v>
      </c>
    </row>
    <row r="16" spans="1:17" x14ac:dyDescent="0.25">
      <c r="A16" s="5"/>
      <c r="B16" s="39"/>
      <c r="C16" s="40">
        <f>C15*12</f>
        <v>0</v>
      </c>
      <c r="D16" s="40">
        <f>D15*12</f>
        <v>0</v>
      </c>
      <c r="E16" s="40">
        <f>E15*12</f>
        <v>0</v>
      </c>
      <c r="F16" s="66" t="s">
        <v>55</v>
      </c>
      <c r="G16" s="6" t="s">
        <v>7</v>
      </c>
      <c r="H16" s="3">
        <f>ROUND(H15*$F17,0)</f>
        <v>0</v>
      </c>
      <c r="I16" s="3">
        <f>ROUND(I15*$F17,0)</f>
        <v>0</v>
      </c>
      <c r="J16" s="3">
        <f>ROUND(J15*$F17,0)</f>
        <v>0</v>
      </c>
      <c r="K16" s="17">
        <f>SUM(H16:J16)</f>
        <v>0</v>
      </c>
      <c r="L16" s="3"/>
      <c r="N16" s="110">
        <v>200000</v>
      </c>
      <c r="O16" s="111">
        <f>N16</f>
        <v>200000</v>
      </c>
      <c r="P16" s="111">
        <f>O16*1.03</f>
        <v>206000</v>
      </c>
      <c r="Q16" s="112">
        <f>P16*1.03</f>
        <v>212180</v>
      </c>
    </row>
    <row r="17" spans="1:17" x14ac:dyDescent="0.25">
      <c r="A17" s="5"/>
      <c r="B17" s="6"/>
      <c r="C17" s="41"/>
      <c r="D17" s="41"/>
      <c r="E17" s="41"/>
      <c r="F17" s="65">
        <v>0</v>
      </c>
      <c r="G17" s="6" t="s">
        <v>13</v>
      </c>
      <c r="H17" s="3">
        <f t="shared" ref="H17:J17" si="1">SUM(H15:H16)</f>
        <v>0</v>
      </c>
      <c r="I17" s="3">
        <f t="shared" si="1"/>
        <v>0</v>
      </c>
      <c r="J17" s="3">
        <f t="shared" si="1"/>
        <v>0</v>
      </c>
      <c r="K17" s="17">
        <f>SUM(K15:K16)</f>
        <v>0</v>
      </c>
      <c r="L17" s="3">
        <f>SUM(H17:J17)</f>
        <v>0</v>
      </c>
      <c r="N17" s="84"/>
      <c r="O17" s="113"/>
      <c r="P17" s="113"/>
      <c r="Q17" s="114"/>
    </row>
    <row r="18" spans="1:17" x14ac:dyDescent="0.25">
      <c r="A18" s="5"/>
      <c r="B18" s="6"/>
      <c r="C18" s="6"/>
      <c r="D18" s="6"/>
      <c r="E18" s="6"/>
      <c r="F18" s="6"/>
      <c r="G18" s="6"/>
      <c r="H18" s="6"/>
      <c r="I18" s="6"/>
      <c r="J18" s="6"/>
      <c r="K18" s="42"/>
      <c r="N18" s="115" t="s">
        <v>95</v>
      </c>
      <c r="O18" s="134" t="s">
        <v>94</v>
      </c>
      <c r="P18" s="134" t="s">
        <v>94</v>
      </c>
      <c r="Q18" s="135" t="s">
        <v>94</v>
      </c>
    </row>
    <row r="19" spans="1:17" ht="13" x14ac:dyDescent="0.3">
      <c r="A19" s="5" t="s">
        <v>5</v>
      </c>
      <c r="B19" s="6" t="s">
        <v>12</v>
      </c>
      <c r="C19" s="41">
        <v>0</v>
      </c>
      <c r="D19" s="41">
        <v>0</v>
      </c>
      <c r="E19" s="41">
        <v>0</v>
      </c>
      <c r="F19" s="64">
        <v>0</v>
      </c>
      <c r="G19" s="61" t="s">
        <v>6</v>
      </c>
      <c r="H19" s="62">
        <f>ROUND(C19*$F19*1.03,0)</f>
        <v>0</v>
      </c>
      <c r="I19" s="62">
        <f>ROUND(D19*$F19*1.03^2,0)</f>
        <v>0</v>
      </c>
      <c r="J19" s="62">
        <f>ROUND(E19*$F19*1.03^3,0)</f>
        <v>0</v>
      </c>
      <c r="K19" s="63">
        <f>SUM(H19:J19)</f>
        <v>0</v>
      </c>
      <c r="L19" s="38"/>
      <c r="N19" s="115" t="s">
        <v>6</v>
      </c>
      <c r="O19" s="136" t="s">
        <v>3</v>
      </c>
      <c r="P19" s="136" t="s">
        <v>4</v>
      </c>
      <c r="Q19" s="137" t="s">
        <v>15</v>
      </c>
    </row>
    <row r="20" spans="1:17" x14ac:dyDescent="0.25">
      <c r="A20" s="5"/>
      <c r="B20" s="39"/>
      <c r="C20" s="40">
        <f>C19*12</f>
        <v>0</v>
      </c>
      <c r="D20" s="40">
        <f>D19*12</f>
        <v>0</v>
      </c>
      <c r="E20" s="40">
        <f>E19*12</f>
        <v>0</v>
      </c>
      <c r="F20" s="66" t="s">
        <v>55</v>
      </c>
      <c r="G20" s="6" t="s">
        <v>7</v>
      </c>
      <c r="H20" s="3">
        <f>ROUND(H19*$F21,0)</f>
        <v>0</v>
      </c>
      <c r="I20" s="3">
        <f>ROUND(I19*$F21,0)</f>
        <v>0</v>
      </c>
      <c r="J20" s="3">
        <f>ROUND(J19*$F21,0)</f>
        <v>0</v>
      </c>
      <c r="K20" s="17">
        <f>SUM(H20:J20)</f>
        <v>0</v>
      </c>
      <c r="L20" s="3"/>
      <c r="N20" s="84">
        <v>197300</v>
      </c>
      <c r="O20" s="111">
        <f>SUM(N20:N20)</f>
        <v>197300</v>
      </c>
      <c r="P20" s="111">
        <f>O20*1.03</f>
        <v>203219</v>
      </c>
      <c r="Q20" s="112">
        <f>P20*1.03</f>
        <v>209315.57</v>
      </c>
    </row>
    <row r="21" spans="1:17" x14ac:dyDescent="0.25">
      <c r="A21" s="5"/>
      <c r="B21" s="6"/>
      <c r="C21" s="41"/>
      <c r="D21" s="41"/>
      <c r="E21" s="41"/>
      <c r="F21" s="65">
        <v>0</v>
      </c>
      <c r="G21" s="6" t="s">
        <v>13</v>
      </c>
      <c r="H21" s="3">
        <f t="shared" ref="H21:J21" si="2">SUM(H19:H20)</f>
        <v>0</v>
      </c>
      <c r="I21" s="3">
        <f t="shared" si="2"/>
        <v>0</v>
      </c>
      <c r="J21" s="3">
        <f t="shared" si="2"/>
        <v>0</v>
      </c>
      <c r="K21" s="17">
        <f>SUM(K19:K20)</f>
        <v>0</v>
      </c>
      <c r="L21" s="3">
        <f>SUM(H21:J21)</f>
        <v>0</v>
      </c>
      <c r="N21" s="84"/>
      <c r="O21" s="113"/>
      <c r="P21" s="113"/>
      <c r="Q21" s="114"/>
    </row>
    <row r="22" spans="1:17" x14ac:dyDescent="0.25">
      <c r="A22" s="5"/>
      <c r="B22" s="6"/>
      <c r="C22" s="6"/>
      <c r="D22" s="6"/>
      <c r="E22" s="6"/>
      <c r="F22" s="6"/>
      <c r="G22" s="6"/>
      <c r="H22" s="6"/>
      <c r="I22" s="6"/>
      <c r="J22" s="6"/>
      <c r="K22" s="42"/>
      <c r="N22" s="116" t="s">
        <v>96</v>
      </c>
      <c r="O22" s="117"/>
      <c r="P22" s="117"/>
      <c r="Q22" s="118"/>
    </row>
    <row r="23" spans="1:17" x14ac:dyDescent="0.25">
      <c r="A23" s="5" t="s">
        <v>5</v>
      </c>
      <c r="B23" s="6" t="s">
        <v>12</v>
      </c>
      <c r="C23" s="41">
        <v>0</v>
      </c>
      <c r="D23" s="41">
        <v>0</v>
      </c>
      <c r="E23" s="41">
        <v>0</v>
      </c>
      <c r="F23" s="64">
        <v>0</v>
      </c>
      <c r="G23" s="61" t="s">
        <v>6</v>
      </c>
      <c r="H23" s="62">
        <f>ROUND(C23*$F23*1.03,0)</f>
        <v>0</v>
      </c>
      <c r="I23" s="62">
        <f>ROUND(D23*$F23*1.03^2,0)</f>
        <v>0</v>
      </c>
      <c r="J23" s="62">
        <f>ROUND(E23*$F23*1.03^3,0)</f>
        <v>0</v>
      </c>
      <c r="K23" s="63">
        <f>SUM(H23:J23)</f>
        <v>0</v>
      </c>
      <c r="L23" s="38"/>
      <c r="N23" s="116">
        <f>N20*C11</f>
        <v>0</v>
      </c>
      <c r="O23" s="117">
        <f>SUM(N23:N23)</f>
        <v>0</v>
      </c>
      <c r="P23" s="117">
        <f>P20*D11</f>
        <v>0</v>
      </c>
      <c r="Q23" s="118">
        <f>Q20*E11</f>
        <v>0</v>
      </c>
    </row>
    <row r="24" spans="1:17" x14ac:dyDescent="0.25">
      <c r="A24" s="5"/>
      <c r="B24" s="39"/>
      <c r="C24" s="40">
        <f>C23*12</f>
        <v>0</v>
      </c>
      <c r="D24" s="40">
        <f>D23*12</f>
        <v>0</v>
      </c>
      <c r="E24" s="40">
        <f>E23*12</f>
        <v>0</v>
      </c>
      <c r="F24" s="66" t="s">
        <v>55</v>
      </c>
      <c r="G24" s="6" t="s">
        <v>7</v>
      </c>
      <c r="H24" s="3">
        <f>ROUND(H23*$F25,0)</f>
        <v>0</v>
      </c>
      <c r="I24" s="3">
        <f>ROUND(I23*$F25,0)</f>
        <v>0</v>
      </c>
      <c r="J24" s="3">
        <f>ROUND(J23*$F25,0)</f>
        <v>0</v>
      </c>
      <c r="K24" s="17">
        <f>SUM(H24:J24)</f>
        <v>0</v>
      </c>
      <c r="L24" s="3"/>
      <c r="N24" s="84"/>
      <c r="O24" s="113"/>
      <c r="P24" s="113"/>
      <c r="Q24" s="114"/>
    </row>
    <row r="25" spans="1:17" x14ac:dyDescent="0.25">
      <c r="A25" s="5"/>
      <c r="B25" s="6"/>
      <c r="C25" s="41"/>
      <c r="D25" s="41"/>
      <c r="E25" s="41"/>
      <c r="F25" s="65">
        <v>0</v>
      </c>
      <c r="G25" s="6" t="s">
        <v>13</v>
      </c>
      <c r="H25" s="3">
        <f t="shared" ref="H25:J25" si="3">SUM(H23:H24)</f>
        <v>0</v>
      </c>
      <c r="I25" s="3">
        <f t="shared" si="3"/>
        <v>0</v>
      </c>
      <c r="J25" s="3">
        <f t="shared" si="3"/>
        <v>0</v>
      </c>
      <c r="K25" s="17">
        <f>SUM(K23:K24)</f>
        <v>0</v>
      </c>
      <c r="L25" s="3">
        <f>SUM(H25:J25)</f>
        <v>0</v>
      </c>
      <c r="N25" s="119" t="s">
        <v>97</v>
      </c>
      <c r="O25" s="120"/>
      <c r="P25" s="120"/>
      <c r="Q25" s="121"/>
    </row>
    <row r="26" spans="1:17" x14ac:dyDescent="0.25">
      <c r="A26" s="5"/>
      <c r="B26" s="6"/>
      <c r="C26" s="6"/>
      <c r="D26" s="6"/>
      <c r="E26" s="6"/>
      <c r="F26" s="6"/>
      <c r="G26" s="6"/>
      <c r="H26" s="6"/>
      <c r="I26" s="6"/>
      <c r="J26" s="6"/>
      <c r="K26" s="42"/>
      <c r="N26" s="119">
        <f>N16*C11</f>
        <v>0</v>
      </c>
      <c r="O26" s="120">
        <f>SUM(N26:N26)</f>
        <v>0</v>
      </c>
      <c r="P26" s="120">
        <f>P16*D11</f>
        <v>0</v>
      </c>
      <c r="Q26" s="121">
        <f>Q16*E11</f>
        <v>0</v>
      </c>
    </row>
    <row r="27" spans="1:17" x14ac:dyDescent="0.25">
      <c r="A27" s="5" t="s">
        <v>5</v>
      </c>
      <c r="B27" s="6" t="s">
        <v>12</v>
      </c>
      <c r="C27" s="41">
        <v>0</v>
      </c>
      <c r="D27" s="41">
        <v>0</v>
      </c>
      <c r="E27" s="41">
        <v>0</v>
      </c>
      <c r="F27" s="64">
        <v>0</v>
      </c>
      <c r="G27" s="61" t="s">
        <v>6</v>
      </c>
      <c r="H27" s="62">
        <f>ROUND(C27*$F27*1.03,0)</f>
        <v>0</v>
      </c>
      <c r="I27" s="62">
        <f>ROUND(D27*$F27*1.03^2,0)</f>
        <v>0</v>
      </c>
      <c r="J27" s="62">
        <f>ROUND(E27*$F27*1.03^3,0)</f>
        <v>0</v>
      </c>
      <c r="K27" s="63">
        <f>SUM(H27:J27)</f>
        <v>0</v>
      </c>
      <c r="L27" s="38"/>
      <c r="N27" s="84" t="s">
        <v>98</v>
      </c>
      <c r="O27" s="104">
        <f>O26/O16</f>
        <v>0</v>
      </c>
      <c r="P27" s="104">
        <f>P26/P16</f>
        <v>0</v>
      </c>
      <c r="Q27" s="105">
        <f>Q26/Q16</f>
        <v>0</v>
      </c>
    </row>
    <row r="28" spans="1:17" x14ac:dyDescent="0.25">
      <c r="A28" s="5"/>
      <c r="B28" s="39"/>
      <c r="C28" s="40">
        <f>C27*12</f>
        <v>0</v>
      </c>
      <c r="D28" s="40">
        <f>D27*12</f>
        <v>0</v>
      </c>
      <c r="E28" s="40">
        <f>E27*12</f>
        <v>0</v>
      </c>
      <c r="F28" s="66" t="s">
        <v>55</v>
      </c>
      <c r="G28" s="6" t="s">
        <v>7</v>
      </c>
      <c r="H28" s="3">
        <f>ROUND(H27*$F29,0)</f>
        <v>0</v>
      </c>
      <c r="I28" s="3">
        <f>ROUND(I27*$F29,0)</f>
        <v>0</v>
      </c>
      <c r="J28" s="3">
        <f>ROUND(J27*$F29,0)</f>
        <v>0</v>
      </c>
      <c r="K28" s="17">
        <f>SUM(H28:J28)</f>
        <v>0</v>
      </c>
      <c r="L28" s="3"/>
      <c r="N28" s="94" t="s">
        <v>99</v>
      </c>
      <c r="O28" s="113">
        <f>O26-O23</f>
        <v>0</v>
      </c>
      <c r="P28" s="113">
        <f>P26-P23</f>
        <v>0</v>
      </c>
      <c r="Q28" s="114">
        <f>Q26-Q23</f>
        <v>0</v>
      </c>
    </row>
    <row r="29" spans="1:17" x14ac:dyDescent="0.25">
      <c r="A29" s="5"/>
      <c r="B29" s="6"/>
      <c r="C29" s="41"/>
      <c r="D29" s="41"/>
      <c r="E29" s="41"/>
      <c r="F29" s="65">
        <v>0</v>
      </c>
      <c r="G29" s="6" t="s">
        <v>13</v>
      </c>
      <c r="H29" s="3">
        <f t="shared" ref="H29:J29" si="4">SUM(H27:H28)</f>
        <v>0</v>
      </c>
      <c r="I29" s="3">
        <f t="shared" si="4"/>
        <v>0</v>
      </c>
      <c r="J29" s="3">
        <f t="shared" si="4"/>
        <v>0</v>
      </c>
      <c r="K29" s="17">
        <f>SUM(K27:K28)</f>
        <v>0</v>
      </c>
      <c r="L29" s="3">
        <f>SUM(H29:J29)</f>
        <v>0</v>
      </c>
      <c r="N29" s="84" t="s">
        <v>100</v>
      </c>
      <c r="O29" s="106">
        <f>O28/O16</f>
        <v>0</v>
      </c>
      <c r="P29" s="106">
        <f>P28/P16</f>
        <v>0</v>
      </c>
      <c r="Q29" s="107">
        <f>Q28/Q16</f>
        <v>0</v>
      </c>
    </row>
    <row r="30" spans="1:17" ht="13" thickBot="1" x14ac:dyDescent="0.3">
      <c r="A30" s="5"/>
      <c r="B30" s="6"/>
      <c r="C30" s="6"/>
      <c r="D30" s="6"/>
      <c r="E30" s="6"/>
      <c r="F30" s="6"/>
      <c r="G30" s="6"/>
      <c r="H30" s="6"/>
      <c r="I30" s="6"/>
      <c r="J30" s="6"/>
      <c r="K30" s="42"/>
      <c r="N30" s="85" t="s">
        <v>101</v>
      </c>
      <c r="O30" s="108">
        <f>O27-O29</f>
        <v>0</v>
      </c>
      <c r="P30" s="108">
        <f>P27-P29</f>
        <v>0</v>
      </c>
      <c r="Q30" s="109">
        <f>Q27-Q29</f>
        <v>0</v>
      </c>
    </row>
    <row r="31" spans="1:17" x14ac:dyDescent="0.25">
      <c r="A31" s="5" t="s">
        <v>5</v>
      </c>
      <c r="B31" s="6" t="s">
        <v>12</v>
      </c>
      <c r="C31" s="41">
        <v>0</v>
      </c>
      <c r="D31" s="41">
        <v>0</v>
      </c>
      <c r="E31" s="41">
        <v>0</v>
      </c>
      <c r="F31" s="64">
        <v>0</v>
      </c>
      <c r="G31" s="61" t="s">
        <v>6</v>
      </c>
      <c r="H31" s="62">
        <f>ROUND(C31*$F31*1.03,0)</f>
        <v>0</v>
      </c>
      <c r="I31" s="62">
        <f>ROUND(D31*$F31*1.03^2,0)</f>
        <v>0</v>
      </c>
      <c r="J31" s="62">
        <f>ROUND(E31*$F31*1.03^3,0)</f>
        <v>0</v>
      </c>
      <c r="K31" s="63">
        <f>SUM(H31:J31)</f>
        <v>0</v>
      </c>
      <c r="L31" s="38"/>
      <c r="N31"/>
      <c r="O31" s="103">
        <f>O29+O30</f>
        <v>0</v>
      </c>
      <c r="P31" s="103">
        <f>P29+P30</f>
        <v>0</v>
      </c>
      <c r="Q31" s="103">
        <f>Q29+Q30</f>
        <v>0</v>
      </c>
    </row>
    <row r="32" spans="1:17" x14ac:dyDescent="0.25">
      <c r="A32" s="5"/>
      <c r="B32" s="39"/>
      <c r="C32" s="40">
        <f>C31*12</f>
        <v>0</v>
      </c>
      <c r="D32" s="40">
        <f>D31*12</f>
        <v>0</v>
      </c>
      <c r="E32" s="40">
        <f>E31*12</f>
        <v>0</v>
      </c>
      <c r="F32" s="66" t="s">
        <v>55</v>
      </c>
      <c r="G32" s="6" t="s">
        <v>7</v>
      </c>
      <c r="H32" s="3">
        <f>ROUND(H31*$F33,0)</f>
        <v>0</v>
      </c>
      <c r="I32" s="3">
        <f>ROUND(I31*$F33,0)</f>
        <v>0</v>
      </c>
      <c r="J32" s="3">
        <f>ROUND(J31*$F33,0)</f>
        <v>0</v>
      </c>
      <c r="K32" s="17">
        <f>SUM(H32:J32)</f>
        <v>0</v>
      </c>
      <c r="L32" s="3"/>
    </row>
    <row r="33" spans="1:15" x14ac:dyDescent="0.25">
      <c r="A33" s="5"/>
      <c r="B33" s="6"/>
      <c r="C33" s="41"/>
      <c r="D33" s="41"/>
      <c r="E33" s="41"/>
      <c r="F33" s="65">
        <v>0</v>
      </c>
      <c r="G33" s="6" t="s">
        <v>13</v>
      </c>
      <c r="H33" s="3">
        <f t="shared" ref="H33:J33" si="5">SUM(H31:H32)</f>
        <v>0</v>
      </c>
      <c r="I33" s="3">
        <f t="shared" si="5"/>
        <v>0</v>
      </c>
      <c r="J33" s="3">
        <f t="shared" si="5"/>
        <v>0</v>
      </c>
      <c r="K33" s="17">
        <f>SUM(K31:K32)</f>
        <v>0</v>
      </c>
      <c r="L33" s="3">
        <f>SUM(H33:J33)</f>
        <v>0</v>
      </c>
    </row>
    <row r="34" spans="1:15" x14ac:dyDescent="0.25">
      <c r="A34" s="5"/>
      <c r="B34" s="6"/>
      <c r="C34" s="6"/>
      <c r="D34" s="6"/>
      <c r="E34" s="6"/>
      <c r="F34" s="6"/>
      <c r="G34" s="6"/>
      <c r="H34" s="6"/>
      <c r="I34" s="6"/>
      <c r="J34" s="6"/>
      <c r="K34" s="42"/>
    </row>
    <row r="35" spans="1:15" ht="13" x14ac:dyDescent="0.3">
      <c r="A35" s="5"/>
      <c r="B35" s="43" t="s">
        <v>8</v>
      </c>
      <c r="C35" s="44">
        <f>SUM(C11,C15,C19,C23,C27,C31)</f>
        <v>0</v>
      </c>
      <c r="D35" s="44">
        <f>SUM(D11,D15,D19,D23,D27,D31)</f>
        <v>0</v>
      </c>
      <c r="E35" s="44">
        <f>SUM(E11,E15,E19,E23,E27,E31)</f>
        <v>0</v>
      </c>
      <c r="F35" s="7"/>
      <c r="G35" s="7" t="s">
        <v>6</v>
      </c>
      <c r="H35" s="8">
        <f t="shared" ref="H35:J36" si="6">SUM(H11,H15,H19,H23,H27,H31)</f>
        <v>0</v>
      </c>
      <c r="I35" s="8">
        <f t="shared" si="6"/>
        <v>0</v>
      </c>
      <c r="J35" s="8">
        <f t="shared" si="6"/>
        <v>0</v>
      </c>
      <c r="K35" s="14">
        <f>SUM(H35:J35)</f>
        <v>0</v>
      </c>
      <c r="L35" s="126">
        <f>SUM(K11,K15,K19,K23,K27,K31)</f>
        <v>0</v>
      </c>
      <c r="O35" s="45"/>
    </row>
    <row r="36" spans="1:15" ht="13" x14ac:dyDescent="0.3">
      <c r="A36" s="5"/>
      <c r="B36" s="7"/>
      <c r="C36" s="7"/>
      <c r="D36" s="7"/>
      <c r="E36" s="7"/>
      <c r="F36" s="7"/>
      <c r="G36" s="46" t="s">
        <v>7</v>
      </c>
      <c r="H36" s="71">
        <f t="shared" si="6"/>
        <v>0</v>
      </c>
      <c r="I36" s="71">
        <f t="shared" si="6"/>
        <v>0</v>
      </c>
      <c r="J36" s="71">
        <f t="shared" si="6"/>
        <v>0</v>
      </c>
      <c r="K36" s="15">
        <f>SUM(H36:J36)</f>
        <v>0</v>
      </c>
      <c r="L36" s="126">
        <f>SUM(K12,K16,K20,K24,K28,K32)</f>
        <v>0</v>
      </c>
    </row>
    <row r="37" spans="1:15" ht="13.5" thickBot="1" x14ac:dyDescent="0.35">
      <c r="A37" s="47" t="s">
        <v>1</v>
      </c>
      <c r="B37" s="9"/>
      <c r="C37" s="9"/>
      <c r="D37" s="9"/>
      <c r="E37" s="9"/>
      <c r="F37" s="9"/>
      <c r="G37" s="9" t="s">
        <v>9</v>
      </c>
      <c r="H37" s="10">
        <f>SUM(H35:H36)</f>
        <v>0</v>
      </c>
      <c r="I37" s="10">
        <f>SUM(I35:I36)</f>
        <v>0</v>
      </c>
      <c r="J37" s="10">
        <f>SUM(J35:J36)</f>
        <v>0</v>
      </c>
      <c r="K37" s="16">
        <f>SUM(H37:J37)</f>
        <v>0</v>
      </c>
      <c r="L37" s="126">
        <f>SUM(L35:L36)</f>
        <v>0</v>
      </c>
    </row>
    <row r="38" spans="1:15" ht="13.5" thickBot="1" x14ac:dyDescent="0.35">
      <c r="A38" s="1"/>
      <c r="H38" s="45"/>
      <c r="I38" s="45"/>
      <c r="J38" s="45"/>
      <c r="K38" s="48"/>
      <c r="L38" s="45"/>
    </row>
    <row r="39" spans="1:15" ht="13" x14ac:dyDescent="0.3">
      <c r="A39" s="4" t="s">
        <v>20</v>
      </c>
      <c r="B39" s="31"/>
      <c r="C39" s="31"/>
      <c r="D39" s="31"/>
      <c r="E39" s="31"/>
      <c r="F39" s="31"/>
      <c r="G39" s="31"/>
      <c r="H39" s="49"/>
      <c r="I39" s="49"/>
      <c r="J39" s="49"/>
      <c r="K39" s="50"/>
    </row>
    <row r="40" spans="1:15" ht="13" x14ac:dyDescent="0.3">
      <c r="A40" s="33"/>
      <c r="B40" s="6"/>
      <c r="C40" s="6"/>
      <c r="D40" s="6"/>
      <c r="E40" s="6"/>
      <c r="F40" s="6"/>
      <c r="G40" s="6"/>
      <c r="H40" s="3">
        <v>0</v>
      </c>
      <c r="I40" s="3">
        <v>0</v>
      </c>
      <c r="J40" s="3">
        <v>0</v>
      </c>
      <c r="K40" s="17">
        <f>SUM(H40:J40)</f>
        <v>0</v>
      </c>
    </row>
    <row r="41" spans="1:15" x14ac:dyDescent="0.25">
      <c r="A41" s="5" t="s">
        <v>14</v>
      </c>
      <c r="B41" s="6"/>
      <c r="C41" s="6"/>
      <c r="D41" s="6"/>
      <c r="E41" s="6"/>
      <c r="F41" s="6"/>
      <c r="G41" s="6"/>
      <c r="H41" s="3">
        <v>0</v>
      </c>
      <c r="I41" s="3">
        <v>0</v>
      </c>
      <c r="J41" s="3">
        <v>0</v>
      </c>
      <c r="K41" s="17">
        <f>SUM(H41:J41)</f>
        <v>0</v>
      </c>
    </row>
    <row r="42" spans="1:15" x14ac:dyDescent="0.25">
      <c r="A42" s="5" t="s">
        <v>14</v>
      </c>
      <c r="B42" s="6"/>
      <c r="C42" s="6"/>
      <c r="D42" s="6"/>
      <c r="E42" s="6"/>
      <c r="F42" s="6"/>
      <c r="G42" s="6"/>
      <c r="H42" s="2"/>
      <c r="I42" s="2"/>
      <c r="J42" s="2"/>
      <c r="K42" s="18"/>
    </row>
    <row r="43" spans="1:15" ht="13.5" thickBot="1" x14ac:dyDescent="0.35">
      <c r="A43" s="51"/>
      <c r="B43" s="52"/>
      <c r="C43" s="52"/>
      <c r="D43" s="52"/>
      <c r="E43" s="52"/>
      <c r="F43" s="53" t="s">
        <v>21</v>
      </c>
      <c r="G43" s="52"/>
      <c r="H43" s="11">
        <f>SUM(H40:H42)</f>
        <v>0</v>
      </c>
      <c r="I43" s="11">
        <f>SUM(I40:I42)</f>
        <v>0</v>
      </c>
      <c r="J43" s="11">
        <f>SUM(J40:J42)</f>
        <v>0</v>
      </c>
      <c r="K43" s="19">
        <f>SUM(H43:J43)</f>
        <v>0</v>
      </c>
      <c r="L43" s="45">
        <f>SUM(K40:K42)</f>
        <v>0</v>
      </c>
    </row>
    <row r="44" spans="1:15" ht="13.5" thickBot="1" x14ac:dyDescent="0.35">
      <c r="F44" s="54"/>
      <c r="H44" s="37"/>
      <c r="I44" s="37"/>
      <c r="J44" s="37"/>
      <c r="K44" s="55"/>
      <c r="L44" s="45"/>
    </row>
    <row r="45" spans="1:15" ht="13" x14ac:dyDescent="0.3">
      <c r="A45" s="4" t="s">
        <v>28</v>
      </c>
      <c r="B45" s="31"/>
      <c r="C45" s="31"/>
      <c r="D45" s="31"/>
      <c r="E45" s="31"/>
      <c r="F45" s="31"/>
      <c r="G45" s="31"/>
      <c r="H45" s="31"/>
      <c r="I45" s="31"/>
      <c r="J45" s="31"/>
      <c r="K45" s="56"/>
    </row>
    <row r="46" spans="1:15" ht="13" x14ac:dyDescent="0.3">
      <c r="A46" s="33"/>
      <c r="B46" s="6"/>
      <c r="C46" s="6"/>
      <c r="D46" s="6"/>
      <c r="E46" s="6"/>
      <c r="F46" s="6"/>
      <c r="G46" s="6"/>
      <c r="H46" s="3">
        <v>0</v>
      </c>
      <c r="I46" s="3">
        <v>0</v>
      </c>
      <c r="J46" s="3">
        <v>0</v>
      </c>
      <c r="K46" s="17">
        <f>SUM(H46:J46)</f>
        <v>0</v>
      </c>
    </row>
    <row r="47" spans="1:15" x14ac:dyDescent="0.25">
      <c r="A47" s="5"/>
      <c r="B47" s="6"/>
      <c r="C47" s="6"/>
      <c r="D47" s="6"/>
      <c r="E47" s="6"/>
      <c r="F47" s="6"/>
      <c r="G47" s="6"/>
      <c r="H47" s="3"/>
      <c r="I47" s="3"/>
      <c r="J47" s="3"/>
      <c r="K47" s="17"/>
    </row>
    <row r="48" spans="1:15" ht="13.5" thickBot="1" x14ac:dyDescent="0.35">
      <c r="A48" s="51"/>
      <c r="B48" s="52"/>
      <c r="C48" s="52"/>
      <c r="D48" s="52"/>
      <c r="E48" s="52"/>
      <c r="F48" s="53" t="s">
        <v>29</v>
      </c>
      <c r="G48" s="52"/>
      <c r="H48" s="12">
        <f>SUM(H46:H47)</f>
        <v>0</v>
      </c>
      <c r="I48" s="12">
        <f>SUM(I46:I47)</f>
        <v>0</v>
      </c>
      <c r="J48" s="12">
        <f>SUM(J46:J47)</f>
        <v>0</v>
      </c>
      <c r="K48" s="20">
        <f>SUM(H48:J48)</f>
        <v>0</v>
      </c>
      <c r="L48" s="45">
        <f>SUM(K46:K47)</f>
        <v>0</v>
      </c>
    </row>
    <row r="49" spans="1:12" ht="13" x14ac:dyDescent="0.3">
      <c r="F49" s="54"/>
      <c r="H49" s="37"/>
      <c r="I49" s="37"/>
      <c r="J49" s="37"/>
      <c r="K49" s="55"/>
      <c r="L49" s="45"/>
    </row>
    <row r="50" spans="1:12" ht="13.5" thickBot="1" x14ac:dyDescent="0.35">
      <c r="A50" s="1"/>
      <c r="H50" s="45"/>
      <c r="I50" s="45"/>
      <c r="J50" s="45"/>
      <c r="K50" s="48"/>
      <c r="L50" s="45"/>
    </row>
    <row r="51" spans="1:12" ht="13" x14ac:dyDescent="0.3">
      <c r="A51" s="4" t="s">
        <v>125</v>
      </c>
      <c r="B51" s="31"/>
      <c r="C51" s="31"/>
      <c r="D51" s="31"/>
      <c r="E51" s="31"/>
      <c r="F51" s="31"/>
      <c r="G51" s="31"/>
      <c r="H51" s="31"/>
      <c r="I51" s="31"/>
      <c r="J51" s="31"/>
      <c r="K51" s="56"/>
    </row>
    <row r="52" spans="1:12" ht="13" x14ac:dyDescent="0.3">
      <c r="A52" s="33"/>
      <c r="B52" s="6"/>
      <c r="C52" s="6"/>
      <c r="D52" s="6"/>
      <c r="E52" s="6"/>
      <c r="F52" s="6"/>
      <c r="G52" s="6"/>
      <c r="H52" s="3">
        <v>0</v>
      </c>
      <c r="I52" s="3">
        <v>0</v>
      </c>
      <c r="J52" s="3">
        <v>0</v>
      </c>
      <c r="K52" s="17">
        <f>SUM(H52:J52)</f>
        <v>0</v>
      </c>
    </row>
    <row r="53" spans="1:12" x14ac:dyDescent="0.25">
      <c r="A53" s="5"/>
      <c r="B53" s="6"/>
      <c r="C53" s="6"/>
      <c r="D53" s="6"/>
      <c r="E53" s="6"/>
      <c r="F53" s="6"/>
      <c r="G53" s="6"/>
      <c r="H53" s="3"/>
      <c r="I53" s="3"/>
      <c r="J53" s="3"/>
      <c r="K53" s="17"/>
    </row>
    <row r="54" spans="1:12" ht="13.5" thickBot="1" x14ac:dyDescent="0.35">
      <c r="A54" s="51"/>
      <c r="B54" s="52"/>
      <c r="C54" s="52"/>
      <c r="D54" s="52"/>
      <c r="E54" s="52"/>
      <c r="F54" s="53" t="s">
        <v>11</v>
      </c>
      <c r="G54" s="52"/>
      <c r="H54" s="12">
        <f>SUM(H52:H53)</f>
        <v>0</v>
      </c>
      <c r="I54" s="12">
        <f>SUM(I52:I53)</f>
        <v>0</v>
      </c>
      <c r="J54" s="12">
        <f>SUM(J52:J53)</f>
        <v>0</v>
      </c>
      <c r="K54" s="20">
        <f>SUM(H54:J54)</f>
        <v>0</v>
      </c>
      <c r="L54" s="45">
        <f>SUM(K52:K53)</f>
        <v>0</v>
      </c>
    </row>
    <row r="55" spans="1:12" ht="13.5" thickBot="1" x14ac:dyDescent="0.35">
      <c r="F55" s="54"/>
      <c r="H55" s="3"/>
      <c r="I55" s="3"/>
      <c r="J55" s="3"/>
      <c r="K55" s="55"/>
    </row>
    <row r="56" spans="1:12" ht="13" x14ac:dyDescent="0.3">
      <c r="A56" s="4" t="s">
        <v>22</v>
      </c>
      <c r="B56" s="31"/>
      <c r="C56" s="31"/>
      <c r="D56" s="31"/>
      <c r="E56" s="31"/>
      <c r="F56" s="31"/>
      <c r="G56" s="31"/>
      <c r="H56" s="49"/>
      <c r="I56" s="49"/>
      <c r="J56" s="49"/>
      <c r="K56" s="50"/>
    </row>
    <row r="57" spans="1:12" ht="13" x14ac:dyDescent="0.3">
      <c r="A57" s="33"/>
      <c r="B57" s="6"/>
      <c r="C57" s="6"/>
      <c r="D57" s="6"/>
      <c r="E57" s="6"/>
      <c r="F57" s="6"/>
      <c r="G57" s="6"/>
      <c r="H57" s="3">
        <v>0</v>
      </c>
      <c r="I57" s="3">
        <v>0</v>
      </c>
      <c r="J57" s="3">
        <v>0</v>
      </c>
      <c r="K57" s="17">
        <f>SUM(H57:J57)</f>
        <v>0</v>
      </c>
    </row>
    <row r="58" spans="1:12" ht="13" x14ac:dyDescent="0.3">
      <c r="A58" s="33"/>
      <c r="B58" s="6"/>
      <c r="C58" s="6"/>
      <c r="D58" s="6"/>
      <c r="E58" s="6"/>
      <c r="F58" s="6"/>
      <c r="G58" s="6"/>
      <c r="H58" s="3">
        <v>0</v>
      </c>
      <c r="I58" s="3">
        <v>0</v>
      </c>
      <c r="J58" s="3">
        <v>0</v>
      </c>
      <c r="K58" s="17">
        <f>SUM(H58:J58)</f>
        <v>0</v>
      </c>
    </row>
    <row r="59" spans="1:12" x14ac:dyDescent="0.25">
      <c r="A59" s="5" t="s">
        <v>14</v>
      </c>
      <c r="B59" s="6"/>
      <c r="C59" s="6"/>
      <c r="D59" s="6"/>
      <c r="E59" s="6"/>
      <c r="F59" s="6"/>
      <c r="G59" s="6"/>
      <c r="H59" s="2"/>
      <c r="I59" s="2"/>
      <c r="J59" s="2"/>
      <c r="K59" s="18"/>
    </row>
    <row r="60" spans="1:12" ht="13.5" thickBot="1" x14ac:dyDescent="0.35">
      <c r="A60" s="51"/>
      <c r="B60" s="52"/>
      <c r="C60" s="52"/>
      <c r="D60" s="52"/>
      <c r="E60" s="52"/>
      <c r="F60" s="53" t="s">
        <v>23</v>
      </c>
      <c r="G60" s="52"/>
      <c r="H60" s="11">
        <f>SUM(H57:H59)</f>
        <v>0</v>
      </c>
      <c r="I60" s="11">
        <f>SUM(I57:I59)</f>
        <v>0</v>
      </c>
      <c r="J60" s="11">
        <f>SUM(J57:J59)</f>
        <v>0</v>
      </c>
      <c r="K60" s="19">
        <f>SUM(H60:J60)</f>
        <v>0</v>
      </c>
      <c r="L60" s="45">
        <f>SUM(K57:K59)</f>
        <v>0</v>
      </c>
    </row>
    <row r="61" spans="1:12" ht="13.5" thickBot="1" x14ac:dyDescent="0.35">
      <c r="F61" s="54"/>
      <c r="H61" s="3"/>
      <c r="I61" s="3"/>
      <c r="J61" s="3"/>
      <c r="K61" s="55"/>
    </row>
    <row r="62" spans="1:12" ht="13" x14ac:dyDescent="0.3">
      <c r="A62" s="4" t="s">
        <v>24</v>
      </c>
      <c r="B62" s="31"/>
      <c r="C62" s="31"/>
      <c r="D62" s="31"/>
      <c r="E62" s="31"/>
      <c r="F62" s="31"/>
      <c r="G62" s="31"/>
      <c r="H62" s="49"/>
      <c r="I62" s="49"/>
      <c r="J62" s="49"/>
      <c r="K62" s="50"/>
    </row>
    <row r="63" spans="1:12" ht="13" x14ac:dyDescent="0.3">
      <c r="A63" s="33"/>
      <c r="B63" s="6"/>
      <c r="C63" s="6"/>
      <c r="D63" s="6"/>
      <c r="E63" s="6"/>
      <c r="F63" s="6"/>
      <c r="G63" s="6"/>
      <c r="H63" s="3">
        <v>0</v>
      </c>
      <c r="I63" s="3">
        <v>0</v>
      </c>
      <c r="J63" s="3">
        <v>0</v>
      </c>
      <c r="K63" s="17">
        <f>SUM(H63:J63)</f>
        <v>0</v>
      </c>
    </row>
    <row r="64" spans="1:12" ht="13" x14ac:dyDescent="0.3">
      <c r="A64" s="33"/>
      <c r="B64" s="6"/>
      <c r="C64" s="6"/>
      <c r="D64" s="6"/>
      <c r="E64" s="6"/>
      <c r="F64" s="6"/>
      <c r="G64" s="6"/>
      <c r="H64" s="3">
        <v>0</v>
      </c>
      <c r="I64" s="3">
        <v>0</v>
      </c>
      <c r="J64" s="3">
        <v>0</v>
      </c>
      <c r="K64" s="17">
        <f>SUM(H64:J64)</f>
        <v>0</v>
      </c>
    </row>
    <row r="65" spans="1:13" x14ac:dyDescent="0.25">
      <c r="A65" s="68"/>
      <c r="B65" s="6"/>
      <c r="C65" s="6"/>
      <c r="D65" s="6"/>
      <c r="E65" s="6"/>
      <c r="F65" s="6"/>
      <c r="G65" s="6"/>
      <c r="H65" s="3">
        <v>0</v>
      </c>
      <c r="I65" s="3">
        <v>0</v>
      </c>
      <c r="J65" s="3">
        <v>0</v>
      </c>
      <c r="K65" s="17">
        <f>SUM(H65:J65)</f>
        <v>0</v>
      </c>
    </row>
    <row r="66" spans="1:13" x14ac:dyDescent="0.25">
      <c r="A66" s="5" t="s">
        <v>14</v>
      </c>
      <c r="B66" s="6"/>
      <c r="C66" s="6"/>
      <c r="D66" s="6"/>
      <c r="E66" s="6"/>
      <c r="F66" s="6"/>
      <c r="G66" s="6"/>
      <c r="H66" s="2"/>
      <c r="I66" s="2"/>
      <c r="J66" s="2"/>
      <c r="K66" s="18"/>
    </row>
    <row r="67" spans="1:13" ht="13.5" thickBot="1" x14ac:dyDescent="0.35">
      <c r="A67" s="51"/>
      <c r="B67" s="52"/>
      <c r="C67" s="52"/>
      <c r="D67" s="52"/>
      <c r="E67" s="52"/>
      <c r="F67" s="53" t="s">
        <v>25</v>
      </c>
      <c r="G67" s="52"/>
      <c r="H67" s="11">
        <f>SUM(H63:H66)</f>
        <v>0</v>
      </c>
      <c r="I67" s="11">
        <f>SUM(I63:I66)</f>
        <v>0</v>
      </c>
      <c r="J67" s="11">
        <f>SUM(J63:J66)</f>
        <v>0</v>
      </c>
      <c r="K67" s="19">
        <f>SUM(H67:J67)</f>
        <v>0</v>
      </c>
      <c r="L67" s="45">
        <f>SUM(K63:K66)</f>
        <v>0</v>
      </c>
    </row>
    <row r="68" spans="1:13" ht="13.5" thickBot="1" x14ac:dyDescent="0.35">
      <c r="F68" s="54"/>
      <c r="H68" s="3"/>
      <c r="I68" s="3"/>
      <c r="J68" s="3"/>
      <c r="K68" s="55"/>
    </row>
    <row r="69" spans="1:13" ht="13" x14ac:dyDescent="0.3">
      <c r="A69" s="4" t="s">
        <v>26</v>
      </c>
      <c r="B69" s="31"/>
      <c r="C69" s="31"/>
      <c r="D69" s="31"/>
      <c r="E69" s="31"/>
      <c r="F69" s="31"/>
      <c r="G69" s="31"/>
      <c r="H69" s="49"/>
      <c r="I69" s="49"/>
      <c r="J69" s="49"/>
      <c r="K69" s="50"/>
    </row>
    <row r="70" spans="1:13" x14ac:dyDescent="0.25">
      <c r="A70" s="68" t="s">
        <v>92</v>
      </c>
      <c r="B70" s="6"/>
      <c r="C70" s="6"/>
      <c r="D70" s="6"/>
      <c r="E70" s="6"/>
      <c r="F70" s="6"/>
      <c r="G70" s="6"/>
      <c r="H70" s="3">
        <v>0</v>
      </c>
      <c r="I70" s="3">
        <v>0</v>
      </c>
      <c r="J70" s="3">
        <v>0</v>
      </c>
      <c r="K70" s="17">
        <f t="shared" ref="K70:K76" si="7">SUM(H70:J70)</f>
        <v>0</v>
      </c>
    </row>
    <row r="71" spans="1:13" x14ac:dyDescent="0.25">
      <c r="A71" s="68"/>
      <c r="B71" s="6"/>
      <c r="C71" s="6"/>
      <c r="D71" s="6"/>
      <c r="E71" s="6"/>
      <c r="F71" s="6"/>
      <c r="G71" s="6"/>
      <c r="H71" s="3">
        <v>0</v>
      </c>
      <c r="I71" s="3">
        <v>0</v>
      </c>
      <c r="J71" s="3">
        <v>0</v>
      </c>
      <c r="K71" s="17">
        <f t="shared" ref="K71" si="8">SUM(H71:J71)</f>
        <v>0</v>
      </c>
    </row>
    <row r="72" spans="1:13" x14ac:dyDescent="0.25">
      <c r="A72" s="5"/>
      <c r="B72" s="6"/>
      <c r="C72" s="6"/>
      <c r="D72" s="6"/>
      <c r="E72" s="6"/>
      <c r="F72" s="6"/>
      <c r="G72" s="6"/>
      <c r="H72" s="3">
        <v>0</v>
      </c>
      <c r="I72" s="3">
        <v>0</v>
      </c>
      <c r="J72" s="3">
        <v>0</v>
      </c>
      <c r="K72" s="17">
        <f t="shared" si="7"/>
        <v>0</v>
      </c>
    </row>
    <row r="73" spans="1:13" x14ac:dyDescent="0.25">
      <c r="A73" s="5"/>
      <c r="B73" s="6"/>
      <c r="C73" s="6"/>
      <c r="D73" s="6"/>
      <c r="E73" s="6"/>
      <c r="F73" s="6"/>
      <c r="G73" s="6"/>
      <c r="H73" s="3">
        <v>0</v>
      </c>
      <c r="I73" s="3">
        <v>0</v>
      </c>
      <c r="J73" s="3">
        <v>0</v>
      </c>
      <c r="K73" s="17">
        <f t="shared" si="7"/>
        <v>0</v>
      </c>
    </row>
    <row r="74" spans="1:13" x14ac:dyDescent="0.25">
      <c r="A74" s="5"/>
      <c r="B74" s="6"/>
      <c r="C74" s="6"/>
      <c r="D74" s="6"/>
      <c r="E74" s="6"/>
      <c r="F74" s="6"/>
      <c r="G74" s="6"/>
      <c r="H74" s="3">
        <v>0</v>
      </c>
      <c r="I74" s="3">
        <v>0</v>
      </c>
      <c r="J74" s="3">
        <v>0</v>
      </c>
      <c r="K74" s="17">
        <f t="shared" si="7"/>
        <v>0</v>
      </c>
    </row>
    <row r="75" spans="1:13" x14ac:dyDescent="0.25">
      <c r="A75" s="5"/>
      <c r="B75" s="6"/>
      <c r="C75" s="6"/>
      <c r="D75" s="6"/>
      <c r="E75" s="6"/>
      <c r="F75" s="6"/>
      <c r="G75" s="6"/>
      <c r="H75" s="70"/>
      <c r="I75" s="70"/>
      <c r="J75" s="70"/>
      <c r="K75" s="72"/>
    </row>
    <row r="76" spans="1:13" ht="13.5" thickBot="1" x14ac:dyDescent="0.35">
      <c r="A76" s="51"/>
      <c r="B76" s="52"/>
      <c r="C76" s="52"/>
      <c r="D76" s="52"/>
      <c r="E76" s="52"/>
      <c r="F76" s="53" t="s">
        <v>27</v>
      </c>
      <c r="G76" s="52"/>
      <c r="H76" s="11">
        <f>SUM(H70:H75)</f>
        <v>0</v>
      </c>
      <c r="I76" s="11">
        <f>SUM(I70:I75)</f>
        <v>0</v>
      </c>
      <c r="J76" s="11">
        <f>SUM(J70:J75)</f>
        <v>0</v>
      </c>
      <c r="K76" s="19">
        <f t="shared" si="7"/>
        <v>0</v>
      </c>
      <c r="L76" s="45">
        <f>SUM(K70:K75)</f>
        <v>0</v>
      </c>
    </row>
    <row r="77" spans="1:13" s="1" customFormat="1" ht="13.5" thickBot="1" x14ac:dyDescent="0.35">
      <c r="A77" s="23"/>
      <c r="B77" s="23"/>
      <c r="C77" s="23"/>
      <c r="D77" s="23"/>
      <c r="E77" s="23"/>
      <c r="F77" s="54"/>
      <c r="G77" s="23"/>
      <c r="H77" s="37"/>
      <c r="I77" s="37"/>
      <c r="J77" s="37"/>
      <c r="K77" s="55"/>
      <c r="L77" s="45"/>
      <c r="M77" s="23"/>
    </row>
    <row r="78" spans="1:13" ht="13" x14ac:dyDescent="0.3">
      <c r="A78" s="4" t="s">
        <v>30</v>
      </c>
      <c r="B78" s="31"/>
      <c r="C78" s="31"/>
      <c r="D78" s="31"/>
      <c r="E78" s="31"/>
      <c r="F78" s="31"/>
      <c r="G78" s="31"/>
      <c r="H78" s="49"/>
      <c r="I78" s="49"/>
      <c r="J78" s="78"/>
      <c r="K78" s="76"/>
    </row>
    <row r="79" spans="1:13" s="1" customFormat="1" ht="13" x14ac:dyDescent="0.3">
      <c r="A79" s="5" t="s">
        <v>32</v>
      </c>
      <c r="B79" s="6"/>
      <c r="C79" s="6"/>
      <c r="D79" s="6"/>
      <c r="E79" s="6"/>
      <c r="F79" s="6"/>
      <c r="G79" s="6"/>
      <c r="H79" s="3">
        <v>0</v>
      </c>
      <c r="I79" s="3">
        <v>0</v>
      </c>
      <c r="J79" s="79">
        <v>0</v>
      </c>
      <c r="K79" s="77">
        <f>SUM(H79:J79)</f>
        <v>0</v>
      </c>
      <c r="L79" s="23"/>
      <c r="M79" s="23"/>
    </row>
    <row r="80" spans="1:13" s="1" customFormat="1" ht="13" x14ac:dyDescent="0.3">
      <c r="A80" s="5" t="s">
        <v>33</v>
      </c>
      <c r="B80" s="6"/>
      <c r="C80" s="6"/>
      <c r="D80" s="6"/>
      <c r="E80" s="6"/>
      <c r="F80" s="6"/>
      <c r="G80" s="6"/>
      <c r="H80" s="3">
        <v>0</v>
      </c>
      <c r="I80" s="3">
        <v>0</v>
      </c>
      <c r="J80" s="79">
        <v>0</v>
      </c>
      <c r="K80" s="77">
        <f>SUM(H80:J80)</f>
        <v>0</v>
      </c>
      <c r="L80" s="23"/>
      <c r="M80" s="23"/>
    </row>
    <row r="81" spans="1:13" s="1" customFormat="1" ht="13" x14ac:dyDescent="0.3">
      <c r="A81" s="5" t="s">
        <v>32</v>
      </c>
      <c r="B81" s="6"/>
      <c r="C81" s="6"/>
      <c r="D81" s="6"/>
      <c r="E81" s="6"/>
      <c r="F81" s="6"/>
      <c r="G81" s="6"/>
      <c r="H81" s="3">
        <v>0</v>
      </c>
      <c r="I81" s="3">
        <v>0</v>
      </c>
      <c r="J81" s="79">
        <v>0</v>
      </c>
      <c r="K81" s="77">
        <f t="shared" ref="K81:K82" si="9">SUM(H81:J81)</f>
        <v>0</v>
      </c>
      <c r="L81" s="23"/>
      <c r="M81" s="23"/>
    </row>
    <row r="82" spans="1:13" x14ac:dyDescent="0.25">
      <c r="A82" s="5" t="s">
        <v>33</v>
      </c>
      <c r="B82" s="6"/>
      <c r="C82" s="6"/>
      <c r="D82" s="6"/>
      <c r="E82" s="6"/>
      <c r="F82" s="6"/>
      <c r="G82" s="6"/>
      <c r="H82" s="3">
        <v>0</v>
      </c>
      <c r="I82" s="3">
        <v>0</v>
      </c>
      <c r="J82" s="79">
        <v>0</v>
      </c>
      <c r="K82" s="77">
        <f t="shared" si="9"/>
        <v>0</v>
      </c>
    </row>
    <row r="83" spans="1:13" x14ac:dyDescent="0.25">
      <c r="A83" s="5"/>
      <c r="B83" s="6"/>
      <c r="C83" s="6"/>
      <c r="D83" s="6"/>
      <c r="E83" s="6"/>
      <c r="F83" s="6"/>
      <c r="G83" s="6"/>
      <c r="H83" s="3"/>
      <c r="I83" s="3"/>
      <c r="J83" s="79"/>
      <c r="K83" s="77"/>
    </row>
    <row r="84" spans="1:13" ht="13.5" thickBot="1" x14ac:dyDescent="0.35">
      <c r="A84" s="51"/>
      <c r="B84" s="52"/>
      <c r="C84" s="52"/>
      <c r="D84" s="52"/>
      <c r="E84" s="52"/>
      <c r="F84" s="53" t="s">
        <v>31</v>
      </c>
      <c r="G84" s="52"/>
      <c r="H84" s="12">
        <f>SUM(H79:H83)</f>
        <v>0</v>
      </c>
      <c r="I84" s="12">
        <f>SUM(I79:I83)</f>
        <v>0</v>
      </c>
      <c r="J84" s="12">
        <f>SUM(J79:J83)</f>
        <v>0</v>
      </c>
      <c r="K84" s="122">
        <f>SUM(H84:J84)</f>
        <v>0</v>
      </c>
      <c r="L84" s="45">
        <f>SUM(K79:K83)</f>
        <v>0</v>
      </c>
    </row>
    <row r="85" spans="1:13" x14ac:dyDescent="0.25">
      <c r="H85" s="37"/>
      <c r="I85" s="37"/>
      <c r="J85" s="37"/>
      <c r="K85" s="55"/>
    </row>
    <row r="86" spans="1:13" ht="13" x14ac:dyDescent="0.3">
      <c r="A86" s="57" t="s">
        <v>53</v>
      </c>
      <c r="B86" s="58"/>
      <c r="C86" s="1"/>
      <c r="D86" s="1"/>
      <c r="E86" s="1"/>
      <c r="F86" s="1"/>
      <c r="G86" s="1"/>
      <c r="H86" s="13">
        <f>ROUND(SUM(H37,H43,H48,H54,H60,H67,H76,H84),0)</f>
        <v>0</v>
      </c>
      <c r="I86" s="13">
        <f>ROUND(SUM(I37,I43,I48,I54,I60,I67,I76,I84),0)</f>
        <v>0</v>
      </c>
      <c r="J86" s="13">
        <f>ROUND(SUM(J37,J43,J48,J54,J60,J67,J76,J84),0)</f>
        <v>0</v>
      </c>
      <c r="K86" s="21">
        <f>SUM(H86:J86)</f>
        <v>0</v>
      </c>
      <c r="L86" s="13">
        <f>SUM(K37,K43,K48,K54,K67,K76,K84,K60)</f>
        <v>0</v>
      </c>
      <c r="M86" s="1"/>
    </row>
    <row r="87" spans="1:13" x14ac:dyDescent="0.25">
      <c r="A87" s="23" t="s">
        <v>10</v>
      </c>
      <c r="B87" s="37"/>
      <c r="H87" s="45">
        <f>H86-H54-H80-H48-H82</f>
        <v>0</v>
      </c>
      <c r="I87" s="45">
        <f>I86-I54-I80-I48-I82</f>
        <v>0</v>
      </c>
      <c r="J87" s="45">
        <f>J86-J54-J80-J48-J82</f>
        <v>0</v>
      </c>
      <c r="K87" s="48">
        <f>SUM(H87:J87)</f>
        <v>0</v>
      </c>
      <c r="L87" s="126">
        <f>L86-K48-K54-K82-K80</f>
        <v>0</v>
      </c>
    </row>
    <row r="88" spans="1:13" ht="13" x14ac:dyDescent="0.3">
      <c r="A88" s="1" t="s">
        <v>86</v>
      </c>
      <c r="B88" s="59"/>
      <c r="C88" s="1"/>
      <c r="D88" s="1"/>
      <c r="E88" s="1"/>
      <c r="F88" s="1"/>
      <c r="G88" s="1"/>
      <c r="H88" s="71">
        <f>ROUND(H87*0.525,0)</f>
        <v>0</v>
      </c>
      <c r="I88" s="71">
        <f>ROUND(I87*0.525,0)</f>
        <v>0</v>
      </c>
      <c r="J88" s="71">
        <f>ROUND(J87*0.525,0)</f>
        <v>0</v>
      </c>
      <c r="K88" s="69">
        <f>SUM(H88:J88)</f>
        <v>0</v>
      </c>
      <c r="L88" s="8">
        <f>L87*0.525</f>
        <v>0</v>
      </c>
      <c r="M88" s="1"/>
    </row>
    <row r="89" spans="1:13" ht="13" x14ac:dyDescent="0.3">
      <c r="A89" s="57" t="s">
        <v>54</v>
      </c>
      <c r="B89" s="58"/>
      <c r="C89" s="1"/>
      <c r="D89" s="1"/>
      <c r="E89" s="1"/>
      <c r="F89" s="1"/>
      <c r="G89" s="1"/>
      <c r="H89" s="13">
        <f>SUM(H86,H88)</f>
        <v>0</v>
      </c>
      <c r="I89" s="13">
        <f>SUM(I86,I88)</f>
        <v>0</v>
      </c>
      <c r="J89" s="13">
        <f>SUM(J86,J88)</f>
        <v>0</v>
      </c>
      <c r="K89" s="21">
        <f>SUM(H89:J89)</f>
        <v>0</v>
      </c>
      <c r="L89" s="13">
        <f>SUM(L86,L88)</f>
        <v>0</v>
      </c>
      <c r="M89" s="1"/>
    </row>
    <row r="90" spans="1:13" ht="13" x14ac:dyDescent="0.3">
      <c r="A90" s="1"/>
      <c r="B90" s="1"/>
      <c r="C90" s="1"/>
      <c r="D90" s="1"/>
      <c r="E90" s="1"/>
      <c r="F90" s="1"/>
      <c r="G90" s="1"/>
      <c r="H90" s="1"/>
      <c r="I90" s="1"/>
      <c r="J90" s="1"/>
      <c r="K90" s="1"/>
      <c r="L90" s="1"/>
      <c r="M90" s="1"/>
    </row>
    <row r="91" spans="1:13" x14ac:dyDescent="0.25">
      <c r="G91" s="127" t="s">
        <v>126</v>
      </c>
      <c r="H91" s="128">
        <v>0</v>
      </c>
      <c r="I91" s="128">
        <v>0</v>
      </c>
      <c r="J91" s="128">
        <v>0</v>
      </c>
      <c r="K91" s="129">
        <f>SUM(H91:J91)</f>
        <v>0</v>
      </c>
    </row>
    <row r="92" spans="1:13" x14ac:dyDescent="0.25">
      <c r="G92" s="127" t="s">
        <v>127</v>
      </c>
      <c r="H92" s="128">
        <f>H89-H91</f>
        <v>0</v>
      </c>
      <c r="I92" s="128">
        <f>I89-I91</f>
        <v>0</v>
      </c>
      <c r="J92" s="128">
        <f>J89-J91</f>
        <v>0</v>
      </c>
      <c r="K92" s="128">
        <f>K89-K91</f>
        <v>0</v>
      </c>
    </row>
    <row r="93" spans="1:13" x14ac:dyDescent="0.25">
      <c r="G93" s="127" t="s">
        <v>128</v>
      </c>
      <c r="H93" s="128">
        <f>H92/1.525</f>
        <v>0</v>
      </c>
      <c r="I93" s="128">
        <f>I92/1.525</f>
        <v>0</v>
      </c>
      <c r="J93" s="128">
        <f>J92/1.525</f>
        <v>0</v>
      </c>
      <c r="K93" s="128">
        <f>K92/1.525</f>
        <v>0</v>
      </c>
    </row>
    <row r="94" spans="1:13" x14ac:dyDescent="0.25">
      <c r="G94" s="127" t="s">
        <v>129</v>
      </c>
      <c r="H94" s="128">
        <f>H93*0.525</f>
        <v>0</v>
      </c>
      <c r="I94" s="128">
        <f>I93*0.525</f>
        <v>0</v>
      </c>
      <c r="J94" s="128">
        <f>J93*0.525</f>
        <v>0</v>
      </c>
      <c r="K94" s="128">
        <f>K93*0.525</f>
        <v>0</v>
      </c>
    </row>
  </sheetData>
  <mergeCells count="1">
    <mergeCell ref="N12:Q12"/>
  </mergeCells>
  <phoneticPr fontId="5" type="noConversion"/>
  <pageMargins left="0.5" right="0.5" top="0.5" bottom="0.25" header="0.5" footer="0.5"/>
  <pageSetup scale="63" orientation="portrait" r:id="rId1"/>
  <headerFooter alignWithMargins="0">
    <oddFooter>&amp;L&amp;8&amp;Z&amp;F&amp;R&amp;8&amp;D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workbookViewId="0">
      <selection sqref="A1:P1"/>
    </sheetView>
  </sheetViews>
  <sheetFormatPr defaultRowHeight="12.5" x14ac:dyDescent="0.25"/>
  <cols>
    <col min="8" max="8" width="4.81640625" customWidth="1"/>
  </cols>
  <sheetData>
    <row r="1" spans="1:16" s="95" customFormat="1" ht="20" x14ac:dyDescent="0.4">
      <c r="A1" s="143" t="s">
        <v>36</v>
      </c>
      <c r="B1" s="143"/>
      <c r="C1" s="143"/>
      <c r="D1" s="143"/>
      <c r="E1" s="143"/>
      <c r="F1" s="143"/>
      <c r="G1" s="143"/>
      <c r="H1" s="143"/>
      <c r="I1" s="143"/>
      <c r="J1" s="143"/>
      <c r="K1" s="143"/>
      <c r="L1" s="143"/>
      <c r="M1" s="143"/>
      <c r="N1" s="143"/>
      <c r="O1" s="143"/>
      <c r="P1" s="143"/>
    </row>
    <row r="2" spans="1:16" ht="15.5" x14ac:dyDescent="0.35">
      <c r="A2" s="96" t="s">
        <v>104</v>
      </c>
      <c r="B2" s="97"/>
      <c r="C2" s="97"/>
      <c r="D2" s="97"/>
      <c r="E2" s="97"/>
      <c r="F2" s="97"/>
      <c r="G2" s="97"/>
      <c r="H2" s="97"/>
      <c r="I2" s="145" t="s">
        <v>105</v>
      </c>
      <c r="J2" s="145"/>
      <c r="K2" s="145"/>
      <c r="L2" s="145"/>
      <c r="M2" s="145"/>
      <c r="N2" s="145"/>
      <c r="O2" s="97"/>
      <c r="P2" s="97"/>
    </row>
    <row r="3" spans="1:16" s="101" customFormat="1" ht="15.5" x14ac:dyDescent="0.35">
      <c r="A3" s="98"/>
      <c r="B3" s="99"/>
      <c r="C3" s="99"/>
      <c r="D3" s="99"/>
      <c r="E3" s="99"/>
      <c r="F3" s="99"/>
      <c r="G3" s="99"/>
      <c r="H3" s="99"/>
      <c r="I3" s="100"/>
      <c r="J3" s="99"/>
      <c r="K3" s="99"/>
      <c r="L3" s="99"/>
      <c r="M3" s="99"/>
      <c r="N3" s="99"/>
      <c r="O3" s="99"/>
      <c r="P3" s="99"/>
    </row>
    <row r="4" spans="1:16" ht="15.5" x14ac:dyDescent="0.35">
      <c r="A4" s="141" t="s">
        <v>37</v>
      </c>
      <c r="B4" s="141"/>
      <c r="C4" s="141"/>
      <c r="D4" s="141"/>
      <c r="E4" s="141"/>
      <c r="F4" s="141"/>
      <c r="G4" s="141"/>
      <c r="H4" s="141"/>
      <c r="I4" s="141"/>
      <c r="J4" s="141"/>
      <c r="K4" s="141"/>
      <c r="L4" s="141"/>
      <c r="M4" s="141"/>
      <c r="N4" s="141"/>
      <c r="O4" s="141"/>
      <c r="P4" s="141"/>
    </row>
    <row r="5" spans="1:16" ht="15.5" x14ac:dyDescent="0.35">
      <c r="A5" s="144" t="s">
        <v>88</v>
      </c>
      <c r="B5" s="144"/>
      <c r="C5" s="144"/>
      <c r="D5" s="144"/>
      <c r="E5" s="144"/>
      <c r="F5" s="144"/>
      <c r="G5" s="144"/>
      <c r="H5" s="144"/>
      <c r="I5" s="144"/>
      <c r="J5" s="144"/>
      <c r="K5" s="144"/>
      <c r="L5" s="144"/>
      <c r="M5" s="144"/>
      <c r="N5" s="144"/>
      <c r="O5" s="144"/>
      <c r="P5" s="144"/>
    </row>
    <row r="6" spans="1:16" ht="15.5" x14ac:dyDescent="0.35">
      <c r="A6" s="144" t="s">
        <v>106</v>
      </c>
      <c r="B6" s="144"/>
      <c r="C6" s="144"/>
      <c r="D6" s="144"/>
      <c r="E6" s="144"/>
      <c r="F6" s="144"/>
      <c r="G6" s="144"/>
      <c r="H6" s="144"/>
      <c r="I6" s="144"/>
      <c r="J6" s="144"/>
      <c r="K6" s="144"/>
      <c r="L6" s="144"/>
      <c r="M6" s="144"/>
      <c r="N6" s="144"/>
      <c r="O6" s="144"/>
      <c r="P6" s="144"/>
    </row>
    <row r="7" spans="1:16" ht="15.5" x14ac:dyDescent="0.35">
      <c r="A7" s="144" t="s">
        <v>107</v>
      </c>
      <c r="B7" s="144"/>
      <c r="C7" s="144"/>
      <c r="D7" s="144"/>
      <c r="E7" s="144"/>
      <c r="F7" s="144"/>
      <c r="G7" s="144"/>
      <c r="H7" s="144"/>
      <c r="I7" s="144"/>
      <c r="J7" s="144"/>
      <c r="K7" s="144"/>
      <c r="L7" s="144"/>
      <c r="M7" s="144"/>
      <c r="N7" s="144"/>
      <c r="O7" s="144"/>
      <c r="P7" s="144"/>
    </row>
    <row r="8" spans="1:16" ht="15.5" x14ac:dyDescent="0.35">
      <c r="A8" s="89"/>
      <c r="B8" s="89"/>
      <c r="C8" s="89"/>
      <c r="D8" s="89"/>
      <c r="E8" s="89"/>
      <c r="F8" s="89"/>
      <c r="G8" s="89"/>
      <c r="H8" s="89"/>
      <c r="I8" s="89"/>
      <c r="J8" s="89"/>
      <c r="K8" s="89"/>
      <c r="L8" s="89"/>
      <c r="M8" s="89"/>
      <c r="N8" s="89"/>
      <c r="O8" s="89"/>
      <c r="P8" s="89"/>
    </row>
    <row r="9" spans="1:16" ht="15.5" x14ac:dyDescent="0.35">
      <c r="A9" s="141" t="s">
        <v>38</v>
      </c>
      <c r="B9" s="141"/>
      <c r="C9" s="141"/>
      <c r="D9" s="141"/>
      <c r="E9" s="141"/>
      <c r="F9" s="141"/>
      <c r="G9" s="141"/>
      <c r="H9" s="141"/>
      <c r="I9" s="141"/>
      <c r="J9" s="141"/>
      <c r="K9" s="141"/>
      <c r="L9" s="141"/>
      <c r="M9" s="141"/>
      <c r="N9" s="141"/>
      <c r="O9" s="141"/>
      <c r="P9" s="141"/>
    </row>
    <row r="10" spans="1:16" ht="77.25" customHeight="1" x14ac:dyDescent="0.25">
      <c r="A10" s="142" t="s">
        <v>108</v>
      </c>
      <c r="B10" s="142"/>
      <c r="C10" s="142"/>
      <c r="D10" s="142"/>
      <c r="E10" s="142"/>
      <c r="F10" s="142"/>
      <c r="G10" s="142"/>
      <c r="H10" s="142"/>
      <c r="I10" s="142"/>
      <c r="J10" s="142"/>
      <c r="K10" s="142"/>
      <c r="L10" s="142"/>
      <c r="M10" s="142"/>
      <c r="N10" s="142"/>
      <c r="O10" s="142"/>
      <c r="P10" s="142"/>
    </row>
    <row r="11" spans="1:16" ht="15.5" x14ac:dyDescent="0.25">
      <c r="A11" s="90"/>
      <c r="B11" s="90"/>
      <c r="C11" s="90"/>
      <c r="D11" s="90"/>
      <c r="E11" s="90"/>
      <c r="F11" s="90"/>
      <c r="G11" s="90"/>
      <c r="H11" s="90"/>
      <c r="I11" s="90"/>
      <c r="J11" s="90"/>
      <c r="K11" s="90"/>
      <c r="L11" s="90"/>
      <c r="M11" s="90"/>
      <c r="N11" s="90"/>
      <c r="O11" s="90"/>
      <c r="P11" s="90"/>
    </row>
    <row r="12" spans="1:16" ht="15.5" x14ac:dyDescent="0.35">
      <c r="A12" s="141" t="s">
        <v>39</v>
      </c>
      <c r="B12" s="141"/>
      <c r="C12" s="141"/>
      <c r="D12" s="141"/>
      <c r="E12" s="141"/>
      <c r="F12" s="141"/>
      <c r="G12" s="141"/>
      <c r="H12" s="141"/>
      <c r="I12" s="141"/>
      <c r="J12" s="141"/>
      <c r="K12" s="141"/>
      <c r="L12" s="141"/>
      <c r="M12" s="141"/>
      <c r="N12" s="141"/>
      <c r="O12" s="141"/>
      <c r="P12" s="141"/>
    </row>
    <row r="13" spans="1:16" ht="15.5" x14ac:dyDescent="0.35">
      <c r="A13" s="146" t="s">
        <v>40</v>
      </c>
      <c r="B13" s="146"/>
      <c r="C13" s="146"/>
      <c r="D13" s="146"/>
      <c r="E13" s="144" t="s">
        <v>68</v>
      </c>
      <c r="F13" s="144"/>
      <c r="G13" s="144"/>
      <c r="H13" s="144"/>
      <c r="I13" s="144"/>
      <c r="J13" s="144"/>
      <c r="K13" s="144"/>
      <c r="L13" s="144"/>
      <c r="M13" s="144"/>
      <c r="N13" s="144"/>
      <c r="O13" s="144"/>
      <c r="P13" s="144"/>
    </row>
    <row r="14" spans="1:16" ht="15.5" x14ac:dyDescent="0.35">
      <c r="A14" s="146" t="s">
        <v>58</v>
      </c>
      <c r="B14" s="146"/>
      <c r="C14" s="146"/>
      <c r="D14" s="146"/>
      <c r="E14" s="144" t="s">
        <v>59</v>
      </c>
      <c r="F14" s="144"/>
      <c r="G14" s="144"/>
      <c r="H14" s="144"/>
      <c r="I14" s="144"/>
      <c r="J14" s="144"/>
      <c r="K14" s="144"/>
      <c r="L14" s="144"/>
      <c r="M14" s="144"/>
      <c r="N14" s="144"/>
      <c r="O14" s="144"/>
      <c r="P14" s="144"/>
    </row>
    <row r="15" spans="1:16" ht="15.5" x14ac:dyDescent="0.35">
      <c r="A15" s="146" t="s">
        <v>60</v>
      </c>
      <c r="B15" s="146"/>
      <c r="C15" s="146"/>
      <c r="D15" s="146"/>
      <c r="E15" s="144" t="s">
        <v>109</v>
      </c>
      <c r="F15" s="144"/>
      <c r="G15" s="144"/>
      <c r="H15" s="144"/>
      <c r="I15" s="144"/>
      <c r="J15" s="144"/>
      <c r="K15" s="144"/>
      <c r="L15" s="144"/>
      <c r="M15" s="144"/>
      <c r="N15" s="144"/>
      <c r="O15" s="144"/>
      <c r="P15" s="144"/>
    </row>
    <row r="16" spans="1:16" ht="15.5" x14ac:dyDescent="0.35">
      <c r="A16" s="146" t="s">
        <v>110</v>
      </c>
      <c r="B16" s="146"/>
      <c r="C16" s="146"/>
      <c r="D16" s="146"/>
      <c r="E16" s="144" t="s">
        <v>111</v>
      </c>
      <c r="F16" s="144"/>
      <c r="G16" s="144"/>
      <c r="H16" s="144"/>
      <c r="I16" s="144"/>
      <c r="J16" s="144"/>
      <c r="K16" s="144"/>
      <c r="L16" s="144"/>
      <c r="M16" s="144"/>
      <c r="N16" s="144"/>
      <c r="O16" s="144"/>
      <c r="P16" s="144"/>
    </row>
    <row r="17" spans="1:16" ht="15.5" x14ac:dyDescent="0.35">
      <c r="A17" s="146" t="s">
        <v>112</v>
      </c>
      <c r="B17" s="146"/>
      <c r="C17" s="146"/>
      <c r="D17" s="146"/>
      <c r="E17" s="144" t="s">
        <v>113</v>
      </c>
      <c r="F17" s="144"/>
      <c r="G17" s="144"/>
      <c r="H17" s="144"/>
      <c r="I17" s="144"/>
      <c r="J17" s="144"/>
      <c r="K17" s="144"/>
      <c r="L17" s="144"/>
      <c r="M17" s="144"/>
      <c r="N17" s="144"/>
      <c r="O17" s="144"/>
      <c r="P17" s="144"/>
    </row>
    <row r="18" spans="1:16" ht="15.5" x14ac:dyDescent="0.35">
      <c r="A18" s="146" t="s">
        <v>24</v>
      </c>
      <c r="B18" s="146"/>
      <c r="C18" s="146"/>
      <c r="D18" s="146"/>
      <c r="E18" s="144" t="s">
        <v>56</v>
      </c>
      <c r="F18" s="144"/>
      <c r="G18" s="144"/>
      <c r="H18" s="144"/>
      <c r="I18" s="144"/>
      <c r="J18" s="144"/>
      <c r="K18" s="144"/>
      <c r="L18" s="144"/>
      <c r="M18" s="144"/>
      <c r="N18" s="144"/>
      <c r="O18" s="144"/>
      <c r="P18" s="144"/>
    </row>
    <row r="19" spans="1:16" ht="15.5" x14ac:dyDescent="0.35">
      <c r="A19" s="146" t="s">
        <v>41</v>
      </c>
      <c r="B19" s="146"/>
      <c r="C19" s="146"/>
      <c r="D19" s="146"/>
      <c r="E19" s="144" t="s">
        <v>42</v>
      </c>
      <c r="F19" s="144"/>
      <c r="G19" s="144"/>
      <c r="H19" s="144"/>
      <c r="I19" s="144"/>
      <c r="J19" s="144"/>
      <c r="K19" s="144"/>
      <c r="L19" s="144"/>
      <c r="M19" s="144"/>
      <c r="N19" s="144"/>
      <c r="O19" s="144"/>
      <c r="P19" s="144"/>
    </row>
    <row r="20" spans="1:16" ht="15.5" x14ac:dyDescent="0.35">
      <c r="A20" s="146" t="s">
        <v>28</v>
      </c>
      <c r="B20" s="146"/>
      <c r="C20" s="146"/>
      <c r="D20" s="146"/>
      <c r="E20" s="144" t="s">
        <v>43</v>
      </c>
      <c r="F20" s="144"/>
      <c r="G20" s="144"/>
      <c r="H20" s="144"/>
      <c r="I20" s="144"/>
      <c r="J20" s="144"/>
      <c r="K20" s="144"/>
      <c r="L20" s="144"/>
      <c r="M20" s="144"/>
      <c r="N20" s="144"/>
      <c r="O20" s="144"/>
      <c r="P20" s="144"/>
    </row>
    <row r="21" spans="1:16" ht="15.5" x14ac:dyDescent="0.35">
      <c r="A21" s="88"/>
      <c r="B21" s="88"/>
      <c r="C21" s="88"/>
      <c r="D21" s="88"/>
      <c r="E21" s="89"/>
      <c r="F21" s="89"/>
      <c r="G21" s="89"/>
      <c r="H21" s="89"/>
      <c r="I21" s="89"/>
      <c r="J21" s="89"/>
      <c r="K21" s="89"/>
      <c r="L21" s="89"/>
      <c r="M21" s="89"/>
      <c r="N21" s="89"/>
      <c r="O21" s="89"/>
      <c r="P21" s="89"/>
    </row>
    <row r="22" spans="1:16" ht="15.5" x14ac:dyDescent="0.35">
      <c r="A22" s="146" t="s">
        <v>114</v>
      </c>
      <c r="B22" s="146"/>
      <c r="C22" s="146"/>
      <c r="D22" s="146"/>
      <c r="E22" s="146"/>
      <c r="F22" s="146"/>
      <c r="G22" s="146"/>
      <c r="H22" s="146"/>
      <c r="I22" s="146"/>
      <c r="J22" s="146"/>
      <c r="K22" s="146"/>
      <c r="L22" s="146"/>
      <c r="M22" s="146"/>
      <c r="N22" s="146"/>
      <c r="O22" s="146"/>
      <c r="P22" s="146"/>
    </row>
    <row r="23" spans="1:16" ht="15.5" x14ac:dyDescent="0.35">
      <c r="A23" s="146" t="s">
        <v>44</v>
      </c>
      <c r="B23" s="146"/>
      <c r="C23" s="146"/>
      <c r="D23" s="146"/>
      <c r="E23" s="146"/>
      <c r="F23" s="146"/>
      <c r="G23" s="146"/>
      <c r="H23" s="146"/>
      <c r="I23" s="146"/>
      <c r="J23" s="146"/>
      <c r="K23" s="146"/>
      <c r="L23" s="146"/>
      <c r="M23" s="146"/>
      <c r="N23" s="146"/>
      <c r="O23" s="146"/>
      <c r="P23" s="146"/>
    </row>
    <row r="24" spans="1:16" ht="15.5" x14ac:dyDescent="0.35">
      <c r="A24" s="88"/>
      <c r="B24" s="88"/>
      <c r="C24" s="88"/>
      <c r="D24" s="88"/>
      <c r="E24" s="88"/>
      <c r="F24" s="88"/>
      <c r="G24" s="88"/>
      <c r="H24" s="88"/>
      <c r="I24" s="88"/>
      <c r="J24" s="88"/>
      <c r="K24" s="88"/>
      <c r="L24" s="88"/>
      <c r="M24" s="88"/>
      <c r="N24" s="88"/>
      <c r="O24" s="88"/>
      <c r="P24" s="88"/>
    </row>
    <row r="25" spans="1:16" ht="15.5" x14ac:dyDescent="0.35">
      <c r="A25" s="141" t="s">
        <v>89</v>
      </c>
      <c r="B25" s="141"/>
      <c r="C25" s="141"/>
      <c r="D25" s="141"/>
      <c r="E25" s="141"/>
      <c r="F25" s="141"/>
      <c r="G25" s="141"/>
      <c r="H25" s="141"/>
      <c r="I25" s="141"/>
      <c r="J25" s="141"/>
      <c r="K25" s="141"/>
      <c r="L25" s="141"/>
      <c r="M25" s="141"/>
      <c r="N25" s="141"/>
      <c r="O25" s="141"/>
      <c r="P25" s="141"/>
    </row>
    <row r="26" spans="1:16" s="73" customFormat="1" ht="15" customHeight="1" x14ac:dyDescent="0.35">
      <c r="A26" s="150" t="s">
        <v>90</v>
      </c>
      <c r="B26" s="150"/>
      <c r="C26" s="150"/>
      <c r="D26" s="150"/>
      <c r="E26" s="150"/>
      <c r="F26" s="150"/>
      <c r="G26" s="150"/>
      <c r="H26" s="150"/>
      <c r="I26" s="150"/>
      <c r="J26" s="150"/>
      <c r="K26" s="150"/>
      <c r="L26" s="150"/>
      <c r="M26" s="150"/>
      <c r="N26" s="150"/>
      <c r="O26" s="150"/>
      <c r="P26" s="150"/>
    </row>
    <row r="27" spans="1:16" s="81" customFormat="1" ht="15" customHeight="1" x14ac:dyDescent="0.35">
      <c r="A27" s="150" t="s">
        <v>115</v>
      </c>
      <c r="B27" s="150"/>
      <c r="C27" s="150"/>
      <c r="D27" s="150"/>
      <c r="E27" s="150"/>
      <c r="F27" s="150"/>
      <c r="G27" s="150"/>
      <c r="H27" s="150"/>
      <c r="I27" s="150"/>
      <c r="J27" s="150"/>
      <c r="K27" s="150"/>
      <c r="L27" s="150"/>
      <c r="M27" s="150"/>
      <c r="N27" s="150"/>
      <c r="O27" s="150"/>
      <c r="P27" s="150"/>
    </row>
    <row r="28" spans="1:16" s="81" customFormat="1" ht="15" customHeight="1" x14ac:dyDescent="0.35">
      <c r="A28" s="149" t="s">
        <v>116</v>
      </c>
      <c r="B28" s="149"/>
      <c r="C28" s="149"/>
      <c r="D28" s="149"/>
      <c r="E28" s="149"/>
      <c r="F28" s="149"/>
      <c r="G28" s="149"/>
      <c r="H28" s="149"/>
      <c r="I28" s="149"/>
      <c r="J28" s="149"/>
      <c r="K28" s="149"/>
      <c r="L28" s="149"/>
      <c r="M28" s="149"/>
      <c r="N28" s="149"/>
      <c r="O28" s="149"/>
      <c r="P28" s="149"/>
    </row>
    <row r="29" spans="1:16" s="81" customFormat="1" ht="15" customHeight="1" x14ac:dyDescent="0.35">
      <c r="A29" s="150" t="s">
        <v>117</v>
      </c>
      <c r="B29" s="150"/>
      <c r="C29" s="150"/>
      <c r="D29" s="150"/>
      <c r="E29" s="150"/>
      <c r="F29" s="150"/>
      <c r="G29" s="150"/>
      <c r="H29" s="150"/>
      <c r="I29" s="150"/>
      <c r="J29" s="150"/>
      <c r="K29" s="150"/>
      <c r="L29" s="150"/>
      <c r="M29" s="150"/>
      <c r="N29" s="150"/>
      <c r="O29" s="150"/>
      <c r="P29" s="150"/>
    </row>
    <row r="30" spans="1:16" s="81" customFormat="1" ht="15" customHeight="1" x14ac:dyDescent="0.35">
      <c r="A30" s="87"/>
      <c r="B30" s="87"/>
      <c r="C30" s="87"/>
      <c r="D30" s="87"/>
      <c r="E30" s="87"/>
      <c r="F30" s="87"/>
      <c r="G30" s="87"/>
      <c r="H30" s="87"/>
      <c r="I30" s="87"/>
      <c r="J30" s="87"/>
      <c r="K30" s="87"/>
      <c r="L30" s="87"/>
      <c r="M30" s="87"/>
      <c r="N30" s="87"/>
      <c r="O30" s="87"/>
      <c r="P30" s="87"/>
    </row>
    <row r="31" spans="1:16" ht="15.5" x14ac:dyDescent="0.35">
      <c r="A31" s="141" t="s">
        <v>61</v>
      </c>
      <c r="B31" s="141"/>
      <c r="C31" s="141"/>
      <c r="D31" s="141"/>
      <c r="E31" s="141"/>
      <c r="F31" s="141"/>
      <c r="G31" s="141"/>
      <c r="H31" s="141"/>
      <c r="I31" s="141"/>
      <c r="J31" s="141"/>
      <c r="K31" s="141"/>
      <c r="L31" s="141"/>
      <c r="M31" s="141"/>
      <c r="N31" s="141"/>
      <c r="O31" s="141"/>
      <c r="P31" s="141"/>
    </row>
    <row r="32" spans="1:16" ht="15.75" customHeight="1" x14ac:dyDescent="0.3">
      <c r="A32" s="147" t="s">
        <v>46</v>
      </c>
      <c r="B32" s="147"/>
      <c r="C32" s="147"/>
      <c r="D32" s="147"/>
      <c r="E32" s="147"/>
      <c r="F32" s="147"/>
      <c r="G32" s="147"/>
      <c r="H32" s="147" t="s">
        <v>118</v>
      </c>
      <c r="I32" s="147"/>
      <c r="J32" s="147"/>
      <c r="K32" s="147"/>
      <c r="L32" s="147"/>
      <c r="M32" s="147"/>
      <c r="N32" s="147"/>
      <c r="O32" s="147"/>
      <c r="P32" s="147"/>
    </row>
    <row r="33" spans="1:20" ht="15" customHeight="1" x14ac:dyDescent="0.3">
      <c r="A33" s="80">
        <v>0.26800000000000002</v>
      </c>
      <c r="B33" s="148" t="s">
        <v>47</v>
      </c>
      <c r="C33" s="148"/>
      <c r="D33" s="148"/>
      <c r="E33" s="148"/>
      <c r="F33" s="148"/>
      <c r="G33" s="148"/>
      <c r="H33" s="148" t="s">
        <v>65</v>
      </c>
      <c r="I33" s="148"/>
      <c r="J33" s="148"/>
      <c r="K33" s="148"/>
      <c r="L33" s="148"/>
      <c r="M33" s="148"/>
      <c r="N33" s="148"/>
      <c r="O33" s="148"/>
      <c r="P33" s="148"/>
      <c r="T33" s="102"/>
    </row>
    <row r="34" spans="1:20" ht="15" customHeight="1" x14ac:dyDescent="0.3">
      <c r="A34" s="80">
        <v>0.188</v>
      </c>
      <c r="B34" s="148" t="s">
        <v>48</v>
      </c>
      <c r="C34" s="148"/>
      <c r="D34" s="148"/>
      <c r="E34" s="148"/>
      <c r="F34" s="148"/>
      <c r="G34" s="148"/>
      <c r="H34" s="148" t="s">
        <v>64</v>
      </c>
      <c r="I34" s="148"/>
      <c r="J34" s="148"/>
      <c r="K34" s="148"/>
      <c r="L34" s="148"/>
      <c r="M34" s="148"/>
      <c r="N34" s="148"/>
      <c r="O34" s="148"/>
      <c r="P34" s="148"/>
    </row>
    <row r="35" spans="1:20" ht="15" customHeight="1" x14ac:dyDescent="0.3">
      <c r="A35" s="80">
        <v>0.35699999999999998</v>
      </c>
      <c r="B35" s="148" t="s">
        <v>49</v>
      </c>
      <c r="C35" s="148"/>
      <c r="D35" s="148"/>
      <c r="E35" s="148"/>
      <c r="F35" s="148"/>
      <c r="G35" s="148"/>
      <c r="H35" s="148" t="s">
        <v>87</v>
      </c>
      <c r="I35" s="148"/>
      <c r="J35" s="148"/>
      <c r="K35" s="148"/>
      <c r="L35" s="148"/>
      <c r="M35" s="148"/>
      <c r="N35" s="148"/>
      <c r="O35" s="148"/>
      <c r="P35" s="148"/>
    </row>
    <row r="36" spans="1:20" ht="15.75" customHeight="1" x14ac:dyDescent="0.3">
      <c r="A36" s="80">
        <v>0.48599999999999999</v>
      </c>
      <c r="B36" s="148" t="s">
        <v>50</v>
      </c>
      <c r="C36" s="148"/>
      <c r="D36" s="148"/>
      <c r="E36" s="148"/>
      <c r="F36" s="148"/>
      <c r="G36" s="148"/>
      <c r="H36" s="147" t="s">
        <v>63</v>
      </c>
      <c r="I36" s="147"/>
      <c r="J36" s="147"/>
      <c r="K36" s="147"/>
      <c r="L36" s="147"/>
      <c r="M36" s="147"/>
      <c r="N36" s="147"/>
      <c r="O36" s="147"/>
      <c r="P36" s="147"/>
    </row>
    <row r="37" spans="1:20" ht="15" customHeight="1" x14ac:dyDescent="0.3">
      <c r="A37" s="80">
        <v>0.23400000000000001</v>
      </c>
      <c r="B37" s="148" t="s">
        <v>66</v>
      </c>
      <c r="C37" s="148"/>
      <c r="D37" s="148"/>
      <c r="E37" s="148"/>
      <c r="F37" s="148"/>
      <c r="G37" s="148"/>
      <c r="H37" s="148" t="s">
        <v>119</v>
      </c>
      <c r="I37" s="148"/>
      <c r="J37" s="148"/>
      <c r="K37" s="148"/>
      <c r="L37" s="148"/>
      <c r="M37" s="148"/>
      <c r="N37" s="148"/>
      <c r="O37" s="148"/>
      <c r="P37" s="148"/>
    </row>
    <row r="38" spans="1:20" ht="15" customHeight="1" x14ac:dyDescent="0.3">
      <c r="A38" s="80">
        <v>0.121</v>
      </c>
      <c r="B38" s="148" t="s">
        <v>67</v>
      </c>
      <c r="C38" s="148"/>
      <c r="D38" s="148"/>
      <c r="E38" s="148"/>
      <c r="F38" s="148"/>
      <c r="G38" s="148"/>
      <c r="H38" s="148"/>
      <c r="I38" s="148"/>
      <c r="J38" s="148"/>
      <c r="K38" s="148"/>
      <c r="L38" s="148"/>
      <c r="M38" s="148"/>
      <c r="N38" s="148"/>
      <c r="O38" s="148"/>
      <c r="P38" s="148"/>
    </row>
    <row r="39" spans="1:20" ht="15.75" customHeight="1" x14ac:dyDescent="0.3">
      <c r="A39" s="80">
        <v>1.6E-2</v>
      </c>
      <c r="B39" s="148" t="s">
        <v>51</v>
      </c>
      <c r="C39" s="148"/>
      <c r="D39" s="148"/>
      <c r="E39" s="148"/>
      <c r="F39" s="148"/>
      <c r="G39" s="148"/>
      <c r="H39" s="148"/>
      <c r="I39" s="148"/>
      <c r="J39" s="148"/>
      <c r="K39" s="148"/>
      <c r="L39" s="148"/>
      <c r="M39" s="148"/>
      <c r="N39" s="148"/>
      <c r="O39" s="148"/>
      <c r="P39" s="148"/>
    </row>
    <row r="40" spans="1:20" ht="15" customHeight="1" x14ac:dyDescent="0.3">
      <c r="A40" s="80">
        <v>5.7000000000000002E-2</v>
      </c>
      <c r="B40" s="148" t="s">
        <v>52</v>
      </c>
      <c r="C40" s="148"/>
      <c r="D40" s="148"/>
      <c r="E40" s="148"/>
      <c r="F40" s="148"/>
      <c r="G40" s="148"/>
      <c r="H40" s="148"/>
      <c r="I40" s="148"/>
      <c r="J40" s="148"/>
      <c r="K40" s="148"/>
      <c r="L40" s="148"/>
      <c r="M40" s="148"/>
      <c r="N40" s="148"/>
      <c r="O40" s="148"/>
      <c r="P40" s="148"/>
    </row>
    <row r="41" spans="1:20" ht="15" customHeight="1" x14ac:dyDescent="0.3">
      <c r="A41" s="80"/>
      <c r="B41" s="86"/>
      <c r="C41" s="86"/>
      <c r="D41" s="86"/>
      <c r="E41" s="86"/>
      <c r="F41" s="86"/>
      <c r="G41" s="86"/>
      <c r="H41" s="86"/>
      <c r="I41" s="86"/>
      <c r="J41" s="86"/>
      <c r="K41" s="86"/>
      <c r="L41" s="86"/>
      <c r="M41" s="86"/>
      <c r="N41" s="86"/>
      <c r="O41" s="86"/>
      <c r="P41" s="86"/>
    </row>
    <row r="42" spans="1:20" ht="15.5" x14ac:dyDescent="0.35">
      <c r="A42" s="141" t="s">
        <v>45</v>
      </c>
      <c r="B42" s="141"/>
      <c r="C42" s="141"/>
      <c r="D42" s="141"/>
      <c r="E42" s="141"/>
      <c r="F42" s="141"/>
      <c r="G42" s="141"/>
      <c r="H42" s="141"/>
      <c r="I42" s="141"/>
      <c r="J42" s="141"/>
      <c r="K42" s="141"/>
      <c r="L42" s="141"/>
      <c r="M42" s="141"/>
      <c r="N42" s="141"/>
      <c r="O42" s="141"/>
      <c r="P42" s="141"/>
    </row>
    <row r="43" spans="1:20" ht="14" x14ac:dyDescent="0.3">
      <c r="A43" s="153" t="s">
        <v>120</v>
      </c>
      <c r="B43" s="148"/>
      <c r="C43" s="148"/>
      <c r="D43" s="148"/>
      <c r="E43" s="148"/>
      <c r="F43" s="148"/>
      <c r="G43" s="148"/>
      <c r="H43" s="148"/>
      <c r="I43" s="148"/>
      <c r="J43" s="148"/>
      <c r="K43" s="148"/>
      <c r="L43" s="148"/>
      <c r="M43" s="148"/>
      <c r="N43" s="148"/>
      <c r="O43" s="148"/>
      <c r="P43" s="148"/>
      <c r="Q43" s="22"/>
    </row>
    <row r="44" spans="1:20" ht="14" x14ac:dyDescent="0.3">
      <c r="A44" s="148" t="s">
        <v>62</v>
      </c>
      <c r="B44" s="148"/>
      <c r="C44" s="148"/>
      <c r="D44" s="148"/>
      <c r="E44" s="148"/>
      <c r="F44" s="148"/>
      <c r="G44" s="148"/>
      <c r="H44" s="148"/>
      <c r="I44" s="148"/>
      <c r="J44" s="148"/>
      <c r="K44" s="148"/>
      <c r="L44" s="148"/>
      <c r="M44" s="148"/>
      <c r="N44" s="148"/>
      <c r="O44" s="148"/>
      <c r="P44" s="148"/>
      <c r="Q44" s="22"/>
    </row>
    <row r="45" spans="1:20" ht="14" x14ac:dyDescent="0.3">
      <c r="A45" s="86"/>
      <c r="B45" s="86"/>
      <c r="C45" s="86"/>
      <c r="D45" s="86"/>
      <c r="E45" s="86"/>
      <c r="F45" s="86"/>
      <c r="G45" s="86"/>
      <c r="H45" s="86"/>
      <c r="I45" s="86"/>
      <c r="J45" s="86"/>
      <c r="K45" s="86"/>
      <c r="L45" s="86"/>
      <c r="M45" s="86"/>
      <c r="N45" s="86"/>
      <c r="O45" s="86"/>
      <c r="P45" s="86"/>
      <c r="Q45" s="22"/>
    </row>
    <row r="46" spans="1:20" ht="14" x14ac:dyDescent="0.3">
      <c r="A46" s="153" t="s">
        <v>121</v>
      </c>
      <c r="B46" s="148"/>
      <c r="C46" s="148"/>
      <c r="D46" s="148"/>
      <c r="E46" s="148"/>
      <c r="F46" s="148"/>
      <c r="G46" s="148"/>
      <c r="H46" s="148"/>
      <c r="I46" s="148"/>
      <c r="J46" s="148"/>
      <c r="K46" s="148"/>
      <c r="L46" s="148"/>
      <c r="M46" s="148"/>
      <c r="N46" s="148"/>
      <c r="O46" s="148"/>
      <c r="P46" s="148"/>
      <c r="Q46" s="22"/>
    </row>
    <row r="47" spans="1:20" ht="14" x14ac:dyDescent="0.3">
      <c r="A47" s="148" t="s">
        <v>122</v>
      </c>
      <c r="B47" s="148"/>
      <c r="C47" s="148"/>
      <c r="D47" s="148"/>
      <c r="E47" s="148"/>
      <c r="F47" s="148"/>
      <c r="G47" s="148"/>
      <c r="H47" s="148"/>
      <c r="I47" s="148"/>
      <c r="J47" s="148"/>
      <c r="K47" s="148"/>
      <c r="L47" s="148"/>
      <c r="M47" s="148"/>
      <c r="N47" s="148"/>
      <c r="O47" s="148"/>
      <c r="P47" s="148"/>
      <c r="Q47" s="22"/>
    </row>
    <row r="48" spans="1:20" ht="14" x14ac:dyDescent="0.3">
      <c r="A48" s="148"/>
      <c r="B48" s="148"/>
      <c r="C48" s="148"/>
      <c r="D48" s="148"/>
      <c r="E48" s="148"/>
      <c r="F48" s="148"/>
      <c r="G48" s="148"/>
      <c r="H48" s="148"/>
      <c r="I48" s="148"/>
      <c r="J48" s="148"/>
      <c r="K48" s="148"/>
      <c r="L48" s="148"/>
      <c r="M48" s="148"/>
      <c r="N48" s="148"/>
      <c r="O48" s="148"/>
      <c r="P48" s="148"/>
      <c r="Q48" s="22"/>
    </row>
    <row r="49" spans="1:17" ht="14.25" customHeight="1" x14ac:dyDescent="0.3">
      <c r="A49" s="151" t="s">
        <v>123</v>
      </c>
      <c r="B49" s="152"/>
      <c r="C49" s="152"/>
      <c r="D49" s="152"/>
      <c r="E49" s="152"/>
      <c r="F49" s="152"/>
      <c r="G49" s="152"/>
      <c r="H49" s="152"/>
      <c r="I49" s="152"/>
      <c r="J49" s="152"/>
      <c r="K49" s="152"/>
      <c r="L49" s="152"/>
      <c r="M49" s="152"/>
      <c r="N49" s="152"/>
      <c r="O49" s="152"/>
      <c r="P49" s="152"/>
      <c r="Q49" s="22"/>
    </row>
    <row r="50" spans="1:17" ht="14" x14ac:dyDescent="0.3">
      <c r="A50" s="148" t="s">
        <v>91</v>
      </c>
      <c r="B50" s="148"/>
      <c r="C50" s="148"/>
      <c r="D50" s="148"/>
      <c r="E50" s="148"/>
      <c r="F50" s="148"/>
      <c r="G50" s="148"/>
      <c r="H50" s="148"/>
      <c r="I50" s="148"/>
      <c r="J50" s="148"/>
      <c r="K50" s="148"/>
      <c r="L50" s="148"/>
      <c r="M50" s="148"/>
      <c r="N50" s="148"/>
      <c r="O50" s="148"/>
      <c r="P50" s="148"/>
    </row>
  </sheetData>
  <mergeCells count="59">
    <mergeCell ref="B40:G40"/>
    <mergeCell ref="H40:P40"/>
    <mergeCell ref="A42:P42"/>
    <mergeCell ref="A49:P49"/>
    <mergeCell ref="A50:P50"/>
    <mergeCell ref="A43:P43"/>
    <mergeCell ref="A44:P44"/>
    <mergeCell ref="A46:P46"/>
    <mergeCell ref="A47:P47"/>
    <mergeCell ref="A48:P48"/>
    <mergeCell ref="B39:G39"/>
    <mergeCell ref="H39:P39"/>
    <mergeCell ref="B38:G38"/>
    <mergeCell ref="H38:P38"/>
    <mergeCell ref="B36:G36"/>
    <mergeCell ref="H36:P36"/>
    <mergeCell ref="B37:G37"/>
    <mergeCell ref="A28:P28"/>
    <mergeCell ref="A29:P29"/>
    <mergeCell ref="A25:P25"/>
    <mergeCell ref="A26:P26"/>
    <mergeCell ref="A27:P27"/>
    <mergeCell ref="H32:P32"/>
    <mergeCell ref="A31:P31"/>
    <mergeCell ref="A32:G32"/>
    <mergeCell ref="H37:P37"/>
    <mergeCell ref="B33:G33"/>
    <mergeCell ref="H33:P33"/>
    <mergeCell ref="B34:G34"/>
    <mergeCell ref="H34:P34"/>
    <mergeCell ref="B35:G35"/>
    <mergeCell ref="H35:P35"/>
    <mergeCell ref="A22:P22"/>
    <mergeCell ref="A23:P23"/>
    <mergeCell ref="A20:D20"/>
    <mergeCell ref="E20:P20"/>
    <mergeCell ref="A15:D15"/>
    <mergeCell ref="E15:P15"/>
    <mergeCell ref="A16:D16"/>
    <mergeCell ref="E16:P16"/>
    <mergeCell ref="A17:D17"/>
    <mergeCell ref="E17:P17"/>
    <mergeCell ref="A18:D18"/>
    <mergeCell ref="E18:P18"/>
    <mergeCell ref="A19:D19"/>
    <mergeCell ref="E19:P19"/>
    <mergeCell ref="A13:D13"/>
    <mergeCell ref="E13:P13"/>
    <mergeCell ref="A12:P12"/>
    <mergeCell ref="A14:D14"/>
    <mergeCell ref="E14:P14"/>
    <mergeCell ref="A9:P9"/>
    <mergeCell ref="A10:P10"/>
    <mergeCell ref="A1:P1"/>
    <mergeCell ref="A4:P4"/>
    <mergeCell ref="A5:P5"/>
    <mergeCell ref="A6:P6"/>
    <mergeCell ref="A7:P7"/>
    <mergeCell ref="I2:N2"/>
  </mergeCells>
  <hyperlinks>
    <hyperlink ref="I2" r:id="rId1"/>
  </hyperlinks>
  <pageMargins left="0.7" right="0.7" top="0.75" bottom="0.75" header="0.3" footer="0.3"/>
  <pageSetup scale="6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INFO</vt:lpstr>
      <vt:lpstr>Budget!Print_Area</vt:lpstr>
    </vt:vector>
  </TitlesOfParts>
  <Company>CCCWFU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 Springer</dc:creator>
  <cp:lastModifiedBy>Kapper,Brett</cp:lastModifiedBy>
  <cp:lastPrinted>2020-02-13T14:28:28Z</cp:lastPrinted>
  <dcterms:created xsi:type="dcterms:W3CDTF">2001-12-18T15:44:17Z</dcterms:created>
  <dcterms:modified xsi:type="dcterms:W3CDTF">2020-05-11T18:27:56Z</dcterms:modified>
</cp:coreProperties>
</file>